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60" activeTab="0"/>
  </bookViews>
  <sheets>
    <sheet name="とびうめ登録料計算用紙" sheetId="1" r:id="rId1"/>
    <sheet name="とびうめ登録用紙" sheetId="2" r:id="rId2"/>
    <sheet name="リスト" sheetId="3" state="hidden" r:id="rId3"/>
    <sheet name="手書き" sheetId="4" state="hidden" r:id="rId4"/>
  </sheets>
  <definedNames>
    <definedName name="_xlnm.Print_Area" localSheetId="0">'とびうめ登録料計算用紙'!$A$1:$H$31</definedName>
    <definedName name="_xlnm.Print_Area" localSheetId="3">'手書き'!$A$1:$H$31</definedName>
    <definedName name="日付">'リスト'!$A$1:$A$69</definedName>
  </definedNames>
  <calcPr fullCalcOnLoad="1"/>
</workbook>
</file>

<file path=xl/comments1.xml><?xml version="1.0" encoding="utf-8"?>
<comments xmlns="http://schemas.openxmlformats.org/spreadsheetml/2006/main">
  <authors>
    <author>まさだよしゆき</author>
  </authors>
  <commentList>
    <comment ref="F30" authorId="0">
      <text>
        <r>
          <rPr>
            <b/>
            <sz val="9"/>
            <rFont val="ＭＳ Ｐゴシック"/>
            <family val="3"/>
          </rPr>
          <t>男女両チームの振込を一緒に行う場合のみ女子チームの登録金を入力して下さい。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チームの性別を選んで下さい</t>
        </r>
        <r>
          <rPr>
            <sz val="9"/>
            <rFont val="ＭＳ Ｐゴシック"/>
            <family val="3"/>
          </rPr>
          <t xml:space="preserve">
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チーム名を入力して下さい
</t>
        </r>
        <r>
          <rPr>
            <sz val="9"/>
            <rFont val="ＭＳ Ｐゴシック"/>
            <family val="3"/>
          </rPr>
          <t xml:space="preserve">入力が終わったらTbaキーの押下で次の入力先に移動します。
</t>
        </r>
      </text>
    </comment>
  </commentList>
</comments>
</file>

<file path=xl/comments4.xml><?xml version="1.0" encoding="utf-8"?>
<comments xmlns="http://schemas.openxmlformats.org/spreadsheetml/2006/main">
  <authors>
    <author>まさだよしゆき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チーム名を入力して下さい
</t>
        </r>
        <r>
          <rPr>
            <sz val="9"/>
            <rFont val="ＭＳ Ｐゴシック"/>
            <family val="3"/>
          </rPr>
          <t xml:space="preserve">入力が終わったらTbaキーの押下で次の入力先に移動します。
</t>
        </r>
      </text>
    </comment>
    <comment ref="F30" authorId="0">
      <text>
        <r>
          <rPr>
            <b/>
            <sz val="9"/>
            <rFont val="ＭＳ Ｐゴシック"/>
            <family val="3"/>
          </rPr>
          <t>男女両チームの振込を一緒に行う場合のみ女子チームの登録金を入力して下さい。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チームの種別を選んで下さい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<sst xmlns="http://schemas.openxmlformats.org/spreadsheetml/2006/main" count="210" uniqueCount="125">
  <si>
    <t>項　　目</t>
  </si>
  <si>
    <t>計算基礎</t>
  </si>
  <si>
    <t>チーム役員数</t>
  </si>
  <si>
    <t>人</t>
  </si>
  <si>
    <t>所属人数</t>
  </si>
  <si>
    <t>円</t>
  </si>
  <si>
    <t>チーム名</t>
  </si>
  <si>
    <t>福岡県協会登録料</t>
  </si>
  <si>
    <t>a.</t>
  </si>
  <si>
    <t>人</t>
  </si>
  <si>
    <t>金　額　等</t>
  </si>
  <si>
    <t>b.</t>
  </si>
  <si>
    <t>c.</t>
  </si>
  <si>
    <t>d.</t>
  </si>
  <si>
    <t>選　　手　　数</t>
  </si>
  <si>
    <t>役員と兼務する選手を含む</t>
  </si>
  <si>
    <t>選手登録しない役員</t>
  </si>
  <si>
    <t>１，必ずこの用紙を登録用紙と同封して送りください。振込金額の内訳確認に用います。</t>
  </si>
  <si>
    <t>２，同一団体の男女チームは、男女別々に記入（計２枚）して提出してください。</t>
  </si>
  <si>
    <t>送金金額</t>
  </si>
  <si>
    <t>　西日本シティ銀行　大橋駅前支店　普通０７５８４６７</t>
  </si>
  <si>
    <t>チームの総人数</t>
  </si>
  <si>
    <t>G６のセルに人数を記入してください。</t>
  </si>
  <si>
    <t>G７のセルに人数を記入してください。</t>
  </si>
  <si>
    <t>a.とb.に自動記入され、その合計人数をc.に自動記入されます。</t>
  </si>
  <si>
    <t>昼間に連絡が付く連絡先をご記入ください。</t>
  </si>
  <si>
    <t>d.に自動記入され、登録料が送金金額d.として記入されます。</t>
  </si>
  <si>
    <t>役職、氏名（フリガナを一緒）に記入して、印刷が終わりましたら押印をしてください。</t>
  </si>
  <si>
    <t>印刷プレビューで全面が印刷出来ているか確認し、印刷して登録用紙と一緒に提出してください。</t>
  </si>
  <si>
    <t>c.に自動記入され、県協会の登録料d.が自動計算されます。</t>
  </si>
  <si>
    <t>氏名</t>
  </si>
  <si>
    <t>記入月日が自動登録されます。</t>
  </si>
  <si>
    <t>＊間違って個人名で振込をした場合は、振込用紙のコピーをこの用紙と一緒に送って下さい。</t>
  </si>
  <si>
    <t>2010年度福岡県協会への登録金計算表（とびうめ用）</t>
  </si>
  <si>
    <t>振り込みの月日と振り込みます（ました）をリストボックスから選んでください。</t>
  </si>
  <si>
    <t>人数だけ入力して自動計算されたものを印刷して、他の記入欄は手書きでもかまいません。その場合、先に記入された文字等は消して使用下さい。</t>
  </si>
  <si>
    <t>女子チームの登録料をご記入していただき、合計を送金金額として記入してください。</t>
  </si>
  <si>
    <r>
      <t>男女両チームの送金金額
（</t>
    </r>
    <r>
      <rPr>
        <sz val="9"/>
        <rFont val="ＭＳ Ｐゴシック"/>
        <family val="3"/>
      </rPr>
      <t>男女一緒に振込を行う場合のみ記入）</t>
    </r>
  </si>
  <si>
    <t>福岡県協会登録料=6,500円＋個人登録金200円×</t>
  </si>
  <si>
    <t>　　福岡県ハンドボール協会　登録　政田佳之</t>
  </si>
  <si>
    <t>水色のセルに必要事項を入力して下さい（Tabキーの押下で次の入力先まで移動できます）。</t>
  </si>
  <si>
    <t>チーム名を記入しないと自動計算されません。</t>
  </si>
  <si>
    <t>チーム名の記入と男女どちらのチームかリストボックスから選んで下さい。</t>
  </si>
  <si>
    <t>＊振込依頼人は、必ず「チーム名」で振込をしてください。</t>
  </si>
  <si>
    <t>性　　別</t>
  </si>
  <si>
    <t>注）この計算表は必ずコピーをとり、保管しておいて下さい。</t>
  </si>
  <si>
    <t>平成22年</t>
  </si>
  <si>
    <t>（ふりがな）</t>
  </si>
  <si>
    <r>
      <t>取扱者　役職</t>
    </r>
  </si>
  <si>
    <t>㊞</t>
  </si>
  <si>
    <t xml:space="preserve">連絡先電話番号： </t>
  </si>
  <si>
    <t>（必ずご記入下さい）</t>
  </si>
  <si>
    <r>
      <t>３，同一団体の男女両チームの</t>
    </r>
    <r>
      <rPr>
        <u val="single"/>
        <sz val="11"/>
        <color indexed="8"/>
        <rFont val="ＭＳ Ｐ明朝"/>
        <family val="1"/>
      </rPr>
      <t>役員を兼任する場合は、男子役員</t>
    </r>
    <r>
      <rPr>
        <sz val="11"/>
        <color indexed="8"/>
        <rFont val="ＭＳ Ｐ明朝"/>
        <family val="1"/>
      </rPr>
      <t>として登録料を計算してください。</t>
    </r>
  </si>
  <si>
    <r>
      <t>４，振込手数料はチームでご負担お願いいたします。なお、同一団体の男女両チームの振込を１度（一緒）に行う場合は、</t>
    </r>
    <r>
      <rPr>
        <b/>
        <u val="single"/>
        <sz val="11"/>
        <color indexed="53"/>
        <rFont val="ＭＳ Ｐ明朝"/>
        <family val="1"/>
      </rPr>
      <t>男子チーム計算表に女子チーム送金金額ご記入下さい</t>
    </r>
    <r>
      <rPr>
        <b/>
        <sz val="11"/>
        <color indexed="53"/>
        <rFont val="ＭＳ Ｐ明朝"/>
        <family val="1"/>
      </rPr>
      <t>。合計送金金額が計算されますので、その金額を振り込み下さい。</t>
    </r>
  </si>
  <si>
    <t>年　　月　　日</t>
  </si>
  <si>
    <t>男子チーム・</t>
  </si>
  <si>
    <t>女子チーム</t>
  </si>
  <si>
    <t>　月　　　日</t>
  </si>
  <si>
    <t>振り込みました・</t>
  </si>
  <si>
    <t>振り込みします</t>
  </si>
  <si>
    <r>
      <t>４，振込手数料はチームでご負担お願いいたします。なお、同一団体の男女両チームの振込を１度（一緒）に行う場合は、</t>
    </r>
    <r>
      <rPr>
        <u val="single"/>
        <sz val="11"/>
        <rFont val="ＭＳ Ｐ明朝"/>
        <family val="1"/>
      </rPr>
      <t>男子チーム計算表に女子チーム送金金額ご記入下さい</t>
    </r>
    <r>
      <rPr>
        <sz val="11"/>
        <rFont val="ＭＳ Ｐ明朝"/>
        <family val="1"/>
      </rPr>
      <t>。</t>
    </r>
  </si>
  <si>
    <t>月　　　日</t>
  </si>
  <si>
    <t>（振込予定）</t>
  </si>
  <si>
    <t>とびうめ</t>
  </si>
  <si>
    <t>整理番号</t>
  </si>
  <si>
    <t>－</t>
  </si>
  <si>
    <t>フリガナ</t>
  </si>
  <si>
    <t>チーム名</t>
  </si>
  <si>
    <t>E-mail</t>
  </si>
  <si>
    <t>登録役員数</t>
  </si>
  <si>
    <t>フリガナ</t>
  </si>
  <si>
    <t>代表者住所</t>
  </si>
  <si>
    <t>〒　　　　－</t>
  </si>
  <si>
    <t>TEL</t>
  </si>
  <si>
    <t>代 表 者</t>
  </si>
  <si>
    <t>携帯電話</t>
  </si>
  <si>
    <t>緊急連絡先</t>
  </si>
  <si>
    <t>登録選手数</t>
  </si>
  <si>
    <t>（担当者名とフリガナ）</t>
  </si>
  <si>
    <t>携帯電話</t>
  </si>
  <si>
    <t>連絡先E-mail</t>
  </si>
  <si>
    <t>郵便物発送先</t>
  </si>
  <si>
    <t>発送先住所</t>
  </si>
  <si>
    <t>（担当者名とフリガナ）</t>
  </si>
  <si>
    <t>＊緊急連絡先・郵便物発送先が代表者と異なる場合のみ、それぞれの欄を記入下さい。</t>
  </si>
  <si>
    <t>役員欄（役員と選手を兼務する場合は選手欄のみに記入下さい。その場合は役員の役職名を選手欄の備考に記入下さい。）</t>
  </si>
  <si>
    <t>役員</t>
  </si>
  <si>
    <t>役職名</t>
  </si>
  <si>
    <t>氏　　名</t>
  </si>
  <si>
    <t>年齢</t>
  </si>
  <si>
    <t>メモ</t>
  </si>
  <si>
    <t>役員</t>
  </si>
  <si>
    <t>選手</t>
  </si>
  <si>
    <t>備　考</t>
  </si>
  <si>
    <t>裏面</t>
  </si>
  <si>
    <t>役員欄（役員と選手を兼務する場合は選手欄に記入下さい。その際は備考欄に役職名を記入下さい。）</t>
  </si>
  <si>
    <t>役員</t>
  </si>
  <si>
    <t>役職名</t>
  </si>
  <si>
    <t>氏　　名</t>
  </si>
  <si>
    <t>フリガナ</t>
  </si>
  <si>
    <t>年齢</t>
  </si>
  <si>
    <t>メモ</t>
  </si>
  <si>
    <t>選手欄</t>
  </si>
  <si>
    <t>選手</t>
  </si>
  <si>
    <t>備　考</t>
  </si>
  <si>
    <t>郵便番号</t>
  </si>
  <si>
    <t>住所</t>
  </si>
  <si>
    <t>電話番号</t>
  </si>
  <si>
    <t>備考</t>
  </si>
  <si>
    <t>選手欄（選手の1～5までの登録者は、日本ハンドボール協会の20万人会に登録いたしますのでお住まいの郵便番号、住所、電話番号をご記入ください。）</t>
  </si>
  <si>
    <t>2019年度　福岡県ハンドボール協会登録用紙</t>
  </si>
  <si>
    <t>※緊急連絡先とは、例えば試合当日にまだ試合時間になってもチームが来てないときなどに連絡すればチーム状況がわかる方です。</t>
  </si>
  <si>
    <t>福岡県</t>
  </si>
  <si>
    <t>□男子チーム
□女子チーム</t>
  </si>
  <si>
    <t>□新規
□継続</t>
  </si>
  <si>
    <t>2019年度福岡県協会への登録金計算表（とびうめ用）</t>
  </si>
  <si>
    <t>登録箇所の□を塗りつぶしてください</t>
  </si>
  <si>
    <t>印刷提出の場合は2部印刷してしてください</t>
  </si>
  <si>
    <t>（フリガナ）</t>
  </si>
  <si>
    <t>2019年</t>
  </si>
  <si>
    <t>G６のセルに人数を記入してください（登録用紙にもこの人数が記入されます）。</t>
  </si>
  <si>
    <t>G７のセルに人数を記入してください（登録用紙にもこの人数が記入されます）。</t>
  </si>
  <si>
    <t>チーム名を記入しないと自動計算されません（登録用紙にもチーム名が自動記入されます）。</t>
  </si>
  <si>
    <t>福岡県協会登録料=6,500円＋個人登録金300円×</t>
  </si>
  <si>
    <t>振り込みました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</si>
</sst>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.  &quot;###\ &quot;人&quot;"/>
    <numFmt numFmtId="177" formatCode="&quot;b.  &quot;###\ &quot;人&quot;"/>
    <numFmt numFmtId="178" formatCode="&quot;c.  &quot;###\ &quot;人&quot;"/>
    <numFmt numFmtId="179" formatCode="&quot;d.  &quot;###\ &quot;人&quot;"/>
    <numFmt numFmtId="180" formatCode="0_ ;[Red]\-0\ "/>
    <numFmt numFmtId="181" formatCode="0_ "/>
    <numFmt numFmtId="182" formatCode="&quot;(d.  &quot;###\ &quot;人)&quot;"/>
    <numFmt numFmtId="183" formatCode="&quot;¥&quot;#,##0_);[Red]\(&quot;¥&quot;#,##0\)"/>
    <numFmt numFmtId="184" formatCode="&quot;(p.&quot;\ &quot;¥&quot;##,##0&quot;円)&quot;"/>
    <numFmt numFmtId="185" formatCode="&quot;　　&quot;\ &quot;¥&quot;###,##0&quot;円&quot;"/>
    <numFmt numFmtId="186" formatCode="[$-411]ggge&quot;年&quot;m&quot;月&quot;d&quot;日&quot;;@"/>
    <numFmt numFmtId="187" formatCode="&quot;役員登録料\2,000円×(a.  &quot;###\ &quot;人)&quot;"/>
    <numFmt numFmtId="188" formatCode="&quot;福岡県協会登録金\500円＋個人登録金\200×(d.  &quot;###\ &quot;人)&quot;"/>
    <numFmt numFmtId="189" formatCode="&quot;(a.  &quot;\ \ ###\ &quot;人)&quot;"/>
    <numFmt numFmtId="190" formatCode="&quot;+   (b.  &quot;\ \ ###\ &quot;人)   +&quot;"/>
    <numFmt numFmtId="191" formatCode="&quot;(c.  &quot;\ \ ###\ &quot;人)&quot;"/>
    <numFmt numFmtId="192" formatCode="&quot;(g.     &quot;&quot;¥&quot;###,###&quot;円)&quot;"/>
    <numFmt numFmtId="193" formatCode="&quot;日本協会登録料合計\2,000円＋(e.    &quot;##,###\ &quot;円)&quot;"/>
    <numFmt numFmtId="194" formatCode="&quot;(h.     &quot;&quot;¥&quot;###,###&quot;円)&quot;"/>
    <numFmt numFmtId="195" formatCode="&quot;+(g. &quot;&quot;¥&quot;###,###&quot;円)&quot;"/>
    <numFmt numFmtId="196" formatCode="&quot;(e. &quot;&quot;¥&quot;##,###\ &quot;円)&quot;"/>
    <numFmt numFmtId="197" formatCode="&quot;+(f. &quot;&quot;¥&quot;###,###&quot;円)&quot;"/>
    <numFmt numFmtId="198" formatCode="&quot;生徒役員登録料500円×(b.  &quot;##\ &quot;人)&quot;"/>
    <numFmt numFmtId="199" formatCode="&quot;＋　選手登録料500円×(c.  &quot;##\ &quot;人)&quot;"/>
    <numFmt numFmtId="200" formatCode="&quot;(e. &quot;##,###\ &quot;円) +&quot;"/>
    <numFmt numFmtId="201" formatCode="&quot;(f. &quot;##,###\ &quot;円)&quot;"/>
    <numFmt numFmtId="202" formatCode="&quot;(d.  &quot;\ \ ##\ &quot;人)&quot;"/>
    <numFmt numFmtId="203" formatCode="&quot;(g. &quot;##,###\ &quot;円)&quot;"/>
    <numFmt numFmtId="204" formatCode="&quot;+(h. &quot;###,###&quot;円)&quot;"/>
    <numFmt numFmtId="205" formatCode="&quot;(i.     &quot;&quot;¥&quot;###,###&quot;円)&quot;"/>
    <numFmt numFmtId="206" formatCode="&quot;+   (c.  &quot;\ \ ###\ &quot;人)&quot;"/>
    <numFmt numFmtId="207" formatCode="&quot;(b.    &quot;###\ &quot;人) )&quot;"/>
    <numFmt numFmtId="208" formatCode="&quot;( (a.  &quot;\ \ ###\ &quot;人) +&quot;"/>
    <numFmt numFmtId="209" formatCode="&quot;+   (b.  &quot;\ \ ###\ &quot;人)&quot;"/>
    <numFmt numFmtId="210" formatCode="&quot;(d.     &quot;&quot;¥&quot;###,###&quot;円)&quot;"/>
    <numFmt numFmtId="211" formatCode="&quot;日本協会チーム登録料\2,000円＋(e.    &quot;##,###\ &quot;円)&quot;"/>
    <numFmt numFmtId="212" formatCode="&quot;(f. &quot;&quot;¥&quot;##,###\ &quot;円)&quot;"/>
    <numFmt numFmtId="213" formatCode="&quot;(e. &quot;&quot;¥&quot;##,##0\ &quot;円)&quot;"/>
    <numFmt numFmtId="214" formatCode="&quot;役員登録料=\2,000円×(a.  &quot;###\ &quot;人)&quot;"/>
    <numFmt numFmtId="215" formatCode="yyyy&quot;年&quot;m&quot;月&quot;d&quot;日&quot;;@"/>
    <numFmt numFmtId="216" formatCode="m&quot;月&quot;d&quot;日&quot;;@"/>
    <numFmt numFmtId="217" formatCode="&quot;\2,200円×(a.  &quot;#0\ &quot;人)&quot;"/>
    <numFmt numFmtId="218" formatCode="&quot;個人登録料=（（b. &quot;##&quot;人）＋（c. &quot;##&quot;人））　×　\500円&quot;"/>
    <numFmt numFmtId="219" formatCode="&quot;( (b.  &quot;\ \ #0\ &quot;人)  +&quot;"/>
    <numFmt numFmtId="220" formatCode="&quot; (c.  &quot;\ \ ##\ &quot;人) ) &quot;"/>
    <numFmt numFmtId="221" formatCode="&quot;+ (g. &quot;##,###\ &quot;円)&quot;"/>
    <numFmt numFmtId="222" formatCode="&quot;+(ｆ. &quot;###,###&quot;円)&quot;"/>
    <numFmt numFmtId="223" formatCode="&quot;(e. &quot;##,###\ &quot;円)&quot;"/>
    <numFmt numFmtId="224" formatCode="&quot;+(ｆ. &quot;##,###&quot;円)&quot;"/>
    <numFmt numFmtId="225" formatCode="&quot;役員登録料=\2,500円×(a.  &quot;#0\ &quot;人)&quot;"/>
    <numFmt numFmtId="226" formatCode="&quot;生徒役員・選手登録料=\1,000円×{(b. &quot;#0\ &quot;人)＋&quot;"/>
    <numFmt numFmtId="227" formatCode="&quot;(c. &quot;\ ##\ &quot;人) }&quot;"/>
    <numFmt numFmtId="228" formatCode="&quot;\2,500円×(a.  &quot;#0\ &quot;人)&quot;"/>
    <numFmt numFmtId="229" formatCode="&quot;\1,000円×{(b. &quot;#0\ &quot;人)＋&quot;"/>
    <numFmt numFmtId="230" formatCode="&quot;(c. &quot;\ \ \ \ ##\ &quot;人) }&quot;"/>
    <numFmt numFmtId="231" formatCode="[&lt;=999]000;[&lt;=9999]000\-00;000\-0000"/>
    <numFmt numFmtId="232" formatCode="[&lt;=99999999]####\-####;\(00\)\ ####\-####"/>
  </numFmts>
  <fonts count="73">
    <font>
      <sz val="11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.5"/>
      <color indexed="8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u val="single"/>
      <sz val="11"/>
      <color indexed="53"/>
      <name val="ＭＳ Ｐ明朝"/>
      <family val="1"/>
    </font>
    <font>
      <b/>
      <sz val="11"/>
      <color indexed="53"/>
      <name val="ＭＳ Ｐ明朝"/>
      <family val="1"/>
    </font>
    <font>
      <u val="single"/>
      <sz val="11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40"/>
      <name val="ＭＳ Ｐゴシック"/>
      <family val="3"/>
    </font>
    <font>
      <sz val="48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00B0F0"/>
      <name val="ＭＳ Ｐゴシック"/>
      <family val="3"/>
    </font>
    <font>
      <b/>
      <sz val="11"/>
      <color theme="9" tint="-0.24997000396251678"/>
      <name val="ＭＳ Ｐ明朝"/>
      <family val="1"/>
    </font>
    <font>
      <sz val="48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9FB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double"/>
    </border>
    <border>
      <left>
        <color indexed="63"/>
      </left>
      <right>
        <color indexed="63"/>
      </right>
      <top style="mediumDashed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82" fontId="3" fillId="0" borderId="0" xfId="0" applyNumberFormat="1" applyFont="1" applyBorder="1" applyAlignment="1">
      <alignment horizontal="justify" vertical="center" wrapText="1"/>
    </xf>
    <xf numFmtId="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justify" vertical="center" wrapText="1"/>
    </xf>
    <xf numFmtId="179" fontId="2" fillId="0" borderId="1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86" fontId="0" fillId="0" borderId="0" xfId="0" applyNumberFormat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189" fontId="0" fillId="0" borderId="20" xfId="0" applyNumberFormat="1" applyBorder="1" applyAlignment="1">
      <alignment horizontal="center" vertical="center" shrinkToFit="1"/>
    </xf>
    <xf numFmtId="191" fontId="0" fillId="0" borderId="20" xfId="0" applyNumberFormat="1" applyBorder="1" applyAlignment="1">
      <alignment horizontal="center" vertical="center" shrinkToFit="1"/>
    </xf>
    <xf numFmtId="209" fontId="0" fillId="0" borderId="20" xfId="0" applyNumberFormat="1" applyBorder="1" applyAlignment="1">
      <alignment horizontal="center" vertical="center" shrinkToFit="1"/>
    </xf>
    <xf numFmtId="191" fontId="0" fillId="0" borderId="10" xfId="0" applyNumberForma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1" fontId="15" fillId="0" borderId="20" xfId="0" applyNumberFormat="1" applyFont="1" applyBorder="1" applyAlignment="1">
      <alignment horizontal="right" vertical="center" wrapText="1"/>
    </xf>
    <xf numFmtId="183" fontId="15" fillId="0" borderId="20" xfId="0" applyNumberFormat="1" applyFont="1" applyBorder="1" applyAlignment="1">
      <alignment horizontal="right" vertical="center" wrapText="1"/>
    </xf>
    <xf numFmtId="216" fontId="0" fillId="0" borderId="0" xfId="0" applyNumberForma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14" xfId="0" applyBorder="1" applyAlignment="1">
      <alignment horizontal="center" shrinkToFit="1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5" fontId="15" fillId="0" borderId="14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 vertical="center"/>
    </xf>
    <xf numFmtId="0" fontId="19" fillId="0" borderId="23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0" fillId="0" borderId="14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/>
    </xf>
    <xf numFmtId="180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justify" vertical="center" shrinkToFi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shrinkToFit="1"/>
    </xf>
    <xf numFmtId="176" fontId="2" fillId="0" borderId="27" xfId="0" applyNumberFormat="1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1" borderId="29" xfId="0" applyFont="1" applyFill="1" applyBorder="1" applyAlignment="1">
      <alignment horizontal="center" vertical="center"/>
    </xf>
    <xf numFmtId="0" fontId="0" fillId="1" borderId="30" xfId="0" applyFont="1" applyFill="1" applyBorder="1" applyAlignment="1">
      <alignment vertical="center"/>
    </xf>
    <xf numFmtId="0" fontId="2" fillId="1" borderId="31" xfId="0" applyFont="1" applyFill="1" applyBorder="1" applyAlignment="1">
      <alignment vertical="center"/>
    </xf>
    <xf numFmtId="0" fontId="0" fillId="1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3" xfId="0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left" vertical="center" shrinkToFit="1"/>
    </xf>
    <xf numFmtId="49" fontId="21" fillId="0" borderId="0" xfId="0" applyNumberFormat="1" applyFont="1" applyFill="1" applyAlignment="1">
      <alignment vertical="center" shrinkToFit="1"/>
    </xf>
    <xf numFmtId="49" fontId="21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Alignment="1">
      <alignment horizontal="left" vertical="center"/>
    </xf>
    <xf numFmtId="216" fontId="21" fillId="0" borderId="0" xfId="0" applyNumberFormat="1" applyFont="1" applyFill="1" applyAlignment="1" applyProtection="1">
      <alignment horizontal="centerContinuous" vertical="center" shrinkToFit="1"/>
      <protection locked="0"/>
    </xf>
    <xf numFmtId="49" fontId="21" fillId="0" borderId="0" xfId="0" applyNumberFormat="1" applyFont="1" applyFill="1" applyAlignment="1" applyProtection="1">
      <alignment horizontal="right" vertical="center"/>
      <protection locked="0"/>
    </xf>
    <xf numFmtId="0" fontId="22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5" xfId="0" applyBorder="1" applyAlignment="1">
      <alignment horizontal="center" vertical="center"/>
    </xf>
    <xf numFmtId="0" fontId="29" fillId="0" borderId="36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0" fillId="0" borderId="36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0" xfId="0" applyBorder="1" applyAlignment="1">
      <alignment horizontal="left"/>
    </xf>
    <xf numFmtId="231" fontId="0" fillId="0" borderId="47" xfId="0" applyNumberFormat="1" applyBorder="1" applyAlignment="1">
      <alignment vertical="center" shrinkToFit="1"/>
    </xf>
    <xf numFmtId="231" fontId="0" fillId="0" borderId="19" xfId="0" applyNumberFormat="1" applyBorder="1" applyAlignment="1">
      <alignment vertical="center" shrinkToFit="1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180" fontId="15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NumberFormat="1" applyFont="1" applyFill="1" applyAlignment="1" applyProtection="1">
      <alignment horizontal="centerContinuous" vertical="center" shrinkToFit="1"/>
      <protection locked="0"/>
    </xf>
    <xf numFmtId="49" fontId="0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29" fillId="0" borderId="47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0" borderId="47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7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0" fillId="0" borderId="5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215" fontId="0" fillId="0" borderId="0" xfId="0" applyNumberFormat="1" applyAlignment="1">
      <alignment horizontal="right" vertical="center" shrinkToFit="1"/>
    </xf>
    <xf numFmtId="5" fontId="15" fillId="0" borderId="14" xfId="0" applyNumberFormat="1" applyFont="1" applyFill="1" applyBorder="1" applyAlignment="1" applyProtection="1">
      <alignment horizontal="center"/>
      <protection locked="0"/>
    </xf>
    <xf numFmtId="5" fontId="15" fillId="0" borderId="15" xfId="0" applyNumberFormat="1" applyFont="1" applyFill="1" applyBorder="1" applyAlignment="1" applyProtection="1">
      <alignment horizontal="center"/>
      <protection locked="0"/>
    </xf>
    <xf numFmtId="49" fontId="18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16" fillId="33" borderId="20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2" fillId="0" borderId="11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2" fillId="1" borderId="30" xfId="0" applyFont="1" applyFill="1" applyBorder="1" applyAlignment="1">
      <alignment horizontal="center" vertical="center" shrinkToFit="1"/>
    </xf>
    <xf numFmtId="0" fontId="0" fillId="1" borderId="31" xfId="0" applyFill="1" applyBorder="1" applyAlignment="1">
      <alignment horizontal="center" vertical="center" shrinkToFit="1"/>
    </xf>
    <xf numFmtId="0" fontId="0" fillId="1" borderId="32" xfId="0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21" fillId="0" borderId="0" xfId="0" applyFont="1" applyAlignment="1">
      <alignment horizontal="justify" vertical="center" shrinkToFit="1"/>
    </xf>
    <xf numFmtId="0" fontId="21" fillId="0" borderId="0" xfId="0" applyFont="1" applyAlignment="1">
      <alignment vertical="center" shrinkToFit="1"/>
    </xf>
    <xf numFmtId="0" fontId="70" fillId="0" borderId="0" xfId="0" applyFont="1" applyAlignment="1">
      <alignment vertical="top" wrapText="1"/>
    </xf>
    <xf numFmtId="5" fontId="17" fillId="0" borderId="22" xfId="0" applyNumberFormat="1" applyFont="1" applyBorder="1" applyAlignment="1">
      <alignment horizontal="center" vertical="center"/>
    </xf>
    <xf numFmtId="5" fontId="17" fillId="0" borderId="5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shrinkToFit="1"/>
    </xf>
    <xf numFmtId="210" fontId="9" fillId="0" borderId="53" xfId="0" applyNumberFormat="1" applyFont="1" applyBorder="1" applyAlignment="1">
      <alignment horizontal="left" vertical="center" shrinkToFit="1"/>
    </xf>
    <xf numFmtId="0" fontId="29" fillId="0" borderId="44" xfId="0" applyFont="1" applyBorder="1" applyAlignment="1">
      <alignment horizontal="left"/>
    </xf>
    <xf numFmtId="0" fontId="29" fillId="0" borderId="54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9" fillId="0" borderId="51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9" fillId="0" borderId="44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29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9" fillId="0" borderId="19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29" fillId="0" borderId="47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49" fontId="0" fillId="0" borderId="19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54" xfId="0" applyNumberFormat="1" applyBorder="1" applyAlignment="1">
      <alignment horizontal="left" vertical="center" shrinkToFit="1"/>
    </xf>
    <xf numFmtId="49" fontId="0" fillId="0" borderId="56" xfId="0" applyNumberFormat="1" applyBorder="1" applyAlignment="1">
      <alignment horizontal="left" vertical="center" shrinkToFit="1"/>
    </xf>
    <xf numFmtId="49" fontId="0" fillId="0" borderId="57" xfId="0" applyNumberFormat="1" applyBorder="1" applyAlignment="1">
      <alignment horizontal="left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49" fontId="0" fillId="0" borderId="27" xfId="0" applyNumberFormat="1" applyBorder="1" applyAlignment="1">
      <alignment horizontal="left" vertical="center" shrinkToFit="1"/>
    </xf>
    <xf numFmtId="49" fontId="0" fillId="0" borderId="24" xfId="0" applyNumberFormat="1" applyBorder="1" applyAlignment="1">
      <alignment horizontal="left" vertical="center" shrinkToFit="1"/>
    </xf>
    <xf numFmtId="49" fontId="0" fillId="0" borderId="28" xfId="0" applyNumberFormat="1" applyBorder="1" applyAlignment="1">
      <alignment horizontal="left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3" xfId="0" applyBorder="1" applyAlignment="1">
      <alignment horizontal="right"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29" fillId="0" borderId="62" xfId="0" applyFont="1" applyBorder="1" applyAlignment="1">
      <alignment/>
    </xf>
    <xf numFmtId="0" fontId="29" fillId="0" borderId="65" xfId="0" applyFont="1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34" xfId="0" applyBorder="1" applyAlignment="1">
      <alignment/>
    </xf>
    <xf numFmtId="0" fontId="7" fillId="0" borderId="60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right"/>
    </xf>
    <xf numFmtId="0" fontId="0" fillId="0" borderId="68" xfId="0" applyBorder="1" applyAlignment="1">
      <alignment/>
    </xf>
    <xf numFmtId="0" fontId="0" fillId="0" borderId="69" xfId="0" applyBorder="1" applyAlignment="1">
      <alignment horizontal="right"/>
    </xf>
    <xf numFmtId="0" fontId="0" fillId="0" borderId="66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7" fillId="0" borderId="7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0" fillId="0" borderId="72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69" xfId="0" applyBorder="1" applyAlignment="1">
      <alignment/>
    </xf>
    <xf numFmtId="0" fontId="0" fillId="0" borderId="28" xfId="0" applyBorder="1" applyAlignment="1">
      <alignment/>
    </xf>
    <xf numFmtId="0" fontId="29" fillId="0" borderId="24" xfId="0" applyFont="1" applyBorder="1" applyAlignment="1">
      <alignment horizontal="left"/>
    </xf>
    <xf numFmtId="0" fontId="0" fillId="0" borderId="76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9" fillId="0" borderId="86" xfId="0" applyNumberFormat="1" applyFont="1" applyBorder="1" applyAlignment="1">
      <alignment horizontal="center" vertical="center"/>
    </xf>
    <xf numFmtId="0" fontId="29" fillId="0" borderId="87" xfId="0" applyNumberFormat="1" applyFont="1" applyBorder="1" applyAlignment="1">
      <alignment horizontal="center" vertical="center"/>
    </xf>
    <xf numFmtId="0" fontId="2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8" fillId="0" borderId="40" xfId="0" applyFont="1" applyBorder="1" applyAlignment="1">
      <alignment horizontal="left" shrinkToFit="1"/>
    </xf>
    <xf numFmtId="49" fontId="29" fillId="0" borderId="92" xfId="0" applyNumberFormat="1" applyFont="1" applyBorder="1" applyAlignment="1">
      <alignment horizontal="center"/>
    </xf>
    <xf numFmtId="49" fontId="29" fillId="0" borderId="90" xfId="0" applyNumberFormat="1" applyFont="1" applyBorder="1" applyAlignment="1">
      <alignment horizontal="center"/>
    </xf>
    <xf numFmtId="49" fontId="29" fillId="0" borderId="91" xfId="0" applyNumberFormat="1" applyFont="1" applyBorder="1" applyAlignment="1">
      <alignment horizontal="center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49" fontId="1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5"/>
  <sheetViews>
    <sheetView tabSelected="1" zoomScalePageLayoutView="0" workbookViewId="0" topLeftCell="A1">
      <selection activeCell="B3" sqref="B3:H3"/>
    </sheetView>
  </sheetViews>
  <sheetFormatPr defaultColWidth="9.00390625" defaultRowHeight="13.5"/>
  <cols>
    <col min="1" max="1" width="23.125" style="0" customWidth="1"/>
    <col min="2" max="4" width="14.625" style="0" customWidth="1"/>
    <col min="5" max="5" width="13.625" style="0" customWidth="1"/>
    <col min="6" max="6" width="3.50390625" style="0" bestFit="1" customWidth="1"/>
    <col min="7" max="7" width="12.375" style="0" customWidth="1"/>
    <col min="8" max="8" width="3.25390625" style="1" customWidth="1"/>
    <col min="9" max="9" width="6.75390625" style="0" customWidth="1"/>
    <col min="10" max="10" width="7.50390625" style="0" customWidth="1"/>
  </cols>
  <sheetData>
    <row r="1" spans="1:9" ht="23.25" customHeight="1">
      <c r="A1" s="40" t="s">
        <v>115</v>
      </c>
      <c r="E1" s="23"/>
      <c r="F1" s="150" t="str">
        <f ca="1">IF(B3="","年     月     日",TODAY())</f>
        <v>年     月     日</v>
      </c>
      <c r="G1" s="150"/>
      <c r="H1" s="150"/>
      <c r="I1" s="38" t="s">
        <v>31</v>
      </c>
    </row>
    <row r="2" spans="1:9" ht="18.75">
      <c r="A2" s="2"/>
      <c r="I2" s="45" t="s">
        <v>40</v>
      </c>
    </row>
    <row r="3" spans="1:9" ht="29.25" customHeight="1">
      <c r="A3" s="69" t="s">
        <v>6</v>
      </c>
      <c r="B3" s="156"/>
      <c r="C3" s="157"/>
      <c r="D3" s="157"/>
      <c r="E3" s="157"/>
      <c r="F3" s="157"/>
      <c r="G3" s="157"/>
      <c r="H3" s="158"/>
      <c r="I3" s="33" t="s">
        <v>122</v>
      </c>
    </row>
    <row r="4" spans="1:9" ht="24" customHeight="1" thickBot="1">
      <c r="A4" s="70" t="s">
        <v>44</v>
      </c>
      <c r="B4" s="129"/>
      <c r="C4" s="82"/>
      <c r="D4" s="82"/>
      <c r="E4" s="82"/>
      <c r="F4" s="82"/>
      <c r="G4" s="82"/>
      <c r="H4" s="83"/>
      <c r="I4" s="47" t="s">
        <v>42</v>
      </c>
    </row>
    <row r="5" spans="1:8" ht="24.75" customHeight="1" thickBot="1" thickTop="1">
      <c r="A5" s="65" t="s">
        <v>0</v>
      </c>
      <c r="B5" s="163" t="s">
        <v>1</v>
      </c>
      <c r="C5" s="164"/>
      <c r="D5" s="164"/>
      <c r="E5" s="165"/>
      <c r="F5" s="66"/>
      <c r="G5" s="67" t="s">
        <v>10</v>
      </c>
      <c r="H5" s="68"/>
    </row>
    <row r="6" spans="1:9" ht="24.75" customHeight="1" thickTop="1">
      <c r="A6" s="62" t="s">
        <v>2</v>
      </c>
      <c r="B6" s="166" t="s">
        <v>16</v>
      </c>
      <c r="C6" s="167"/>
      <c r="D6" s="167"/>
      <c r="E6" s="167"/>
      <c r="F6" s="63" t="s">
        <v>8</v>
      </c>
      <c r="G6" s="130"/>
      <c r="H6" s="64" t="s">
        <v>9</v>
      </c>
      <c r="I6" s="31" t="s">
        <v>120</v>
      </c>
    </row>
    <row r="7" spans="1:9" ht="24.75" customHeight="1">
      <c r="A7" s="12" t="s">
        <v>14</v>
      </c>
      <c r="B7" s="168" t="s">
        <v>15</v>
      </c>
      <c r="C7" s="169"/>
      <c r="D7" s="169"/>
      <c r="E7" s="169"/>
      <c r="F7" s="9" t="s">
        <v>11</v>
      </c>
      <c r="G7" s="130"/>
      <c r="H7" s="8" t="s">
        <v>9</v>
      </c>
      <c r="I7" s="31" t="s">
        <v>121</v>
      </c>
    </row>
    <row r="8" spans="1:9" ht="24.75" customHeight="1">
      <c r="A8" s="24" t="s">
        <v>4</v>
      </c>
      <c r="B8" s="26" t="s">
        <v>21</v>
      </c>
      <c r="C8" s="27">
        <f>G6</f>
        <v>0</v>
      </c>
      <c r="D8" s="29">
        <f>G7</f>
        <v>0</v>
      </c>
      <c r="E8" s="28"/>
      <c r="F8" s="10" t="s">
        <v>12</v>
      </c>
      <c r="G8" s="35">
        <f>IF(B3="","",G6+G7)</f>
      </c>
      <c r="H8" s="8" t="s">
        <v>3</v>
      </c>
      <c r="I8" s="32" t="s">
        <v>24</v>
      </c>
    </row>
    <row r="9" spans="1:9" ht="24.75" customHeight="1">
      <c r="A9" s="24" t="s">
        <v>7</v>
      </c>
      <c r="B9" s="161" t="s">
        <v>123</v>
      </c>
      <c r="C9" s="162"/>
      <c r="D9" s="162"/>
      <c r="E9" s="30" t="str">
        <f>IF(B3="","(c.     人)",G8)</f>
        <v>(c.     人)</v>
      </c>
      <c r="F9" s="11" t="s">
        <v>13</v>
      </c>
      <c r="G9" s="36">
        <f>IF(B3="","",6500+300*G8)</f>
      </c>
      <c r="H9" s="8" t="s">
        <v>5</v>
      </c>
      <c r="I9" s="33" t="s">
        <v>29</v>
      </c>
    </row>
    <row r="10" spans="1:8" ht="30" customHeight="1">
      <c r="A10" s="3"/>
      <c r="B10" s="4"/>
      <c r="C10" s="5"/>
      <c r="D10" s="4"/>
      <c r="E10" s="4"/>
      <c r="F10" s="4"/>
      <c r="G10" s="6"/>
      <c r="H10" s="7"/>
    </row>
    <row r="11" ht="27.75" customHeight="1" thickBot="1">
      <c r="A11" s="3"/>
    </row>
    <row r="12" spans="2:5" ht="19.5" customHeight="1" thickTop="1">
      <c r="B12" s="15" t="s">
        <v>20</v>
      </c>
      <c r="C12" s="16"/>
      <c r="D12" s="16"/>
      <c r="E12" s="17"/>
    </row>
    <row r="13" spans="2:5" ht="24.75" customHeight="1">
      <c r="B13" s="46" t="s">
        <v>39</v>
      </c>
      <c r="C13" s="14"/>
      <c r="D13" s="14"/>
      <c r="E13" s="18"/>
    </row>
    <row r="14" spans="1:9" ht="30" customHeight="1" thickBot="1">
      <c r="A14" s="13"/>
      <c r="B14" s="19" t="s">
        <v>19</v>
      </c>
      <c r="C14" s="176" t="str">
        <f>IF(B3="","(d.　　　　　　　　　　円)",G9)</f>
        <v>(d.　　　　　　　　　　円)</v>
      </c>
      <c r="D14" s="176"/>
      <c r="E14" s="20"/>
      <c r="I14" s="33" t="s">
        <v>26</v>
      </c>
    </row>
    <row r="15" spans="1:8" ht="24.75" customHeight="1" thickTop="1">
      <c r="A15" s="21"/>
      <c r="B15" s="159" t="s">
        <v>43</v>
      </c>
      <c r="C15" s="159"/>
      <c r="D15" s="159"/>
      <c r="E15" s="159"/>
      <c r="F15" s="159"/>
      <c r="G15" s="159"/>
      <c r="H15" s="159"/>
    </row>
    <row r="16" spans="1:8" ht="24.75" customHeight="1">
      <c r="A16" s="21"/>
      <c r="B16" s="175" t="s">
        <v>32</v>
      </c>
      <c r="C16" s="175"/>
      <c r="D16" s="175"/>
      <c r="E16" s="175"/>
      <c r="F16" s="175"/>
      <c r="G16" s="175"/>
      <c r="H16" s="175"/>
    </row>
    <row r="17" spans="1:8" ht="19.5" customHeight="1">
      <c r="A17" s="170" t="s">
        <v>45</v>
      </c>
      <c r="B17" s="171"/>
      <c r="C17" s="171"/>
      <c r="D17" s="171"/>
      <c r="E17" s="171"/>
      <c r="F17" s="171"/>
      <c r="G17" s="171"/>
      <c r="H17" s="51"/>
    </row>
    <row r="18" spans="1:9" ht="19.5" customHeight="1">
      <c r="A18" s="52" t="s">
        <v>119</v>
      </c>
      <c r="B18" s="131" t="s">
        <v>61</v>
      </c>
      <c r="C18" s="132" t="s">
        <v>124</v>
      </c>
      <c r="D18" s="73" t="s">
        <v>62</v>
      </c>
      <c r="E18" s="73"/>
      <c r="F18" s="53"/>
      <c r="G18" s="54"/>
      <c r="H18" s="51"/>
      <c r="I18" s="31" t="s">
        <v>34</v>
      </c>
    </row>
    <row r="19" spans="1:8" ht="9" customHeight="1">
      <c r="A19" s="55"/>
      <c r="B19" s="73"/>
      <c r="C19" s="73"/>
      <c r="D19" s="73"/>
      <c r="E19" s="73"/>
      <c r="F19" s="53"/>
      <c r="G19" s="54"/>
      <c r="H19" s="51"/>
    </row>
    <row r="20" spans="1:8" ht="20.25" customHeight="1">
      <c r="A20" s="55"/>
      <c r="B20" s="73"/>
      <c r="C20" s="74" t="s">
        <v>47</v>
      </c>
      <c r="D20" s="153"/>
      <c r="E20" s="153"/>
      <c r="F20" s="53"/>
      <c r="G20" s="54"/>
      <c r="H20" s="51"/>
    </row>
    <row r="21" spans="1:9" ht="28.5" customHeight="1">
      <c r="A21" s="56" t="s">
        <v>48</v>
      </c>
      <c r="B21" s="133"/>
      <c r="C21" s="84" t="s">
        <v>30</v>
      </c>
      <c r="D21" s="146"/>
      <c r="E21" s="147"/>
      <c r="F21" s="57" t="s">
        <v>49</v>
      </c>
      <c r="G21" s="57"/>
      <c r="H21" s="51"/>
      <c r="I21" s="31" t="s">
        <v>27</v>
      </c>
    </row>
    <row r="22" spans="1:9" ht="32.25" customHeight="1">
      <c r="A22" s="56" t="s">
        <v>50</v>
      </c>
      <c r="B22" s="148"/>
      <c r="C22" s="149"/>
      <c r="D22" s="75" t="s">
        <v>51</v>
      </c>
      <c r="E22" s="75"/>
      <c r="F22" s="51"/>
      <c r="G22" s="51"/>
      <c r="H22" s="51"/>
      <c r="I22" s="31" t="s">
        <v>25</v>
      </c>
    </row>
    <row r="23" spans="1:8" ht="13.5">
      <c r="A23" s="58"/>
      <c r="B23" s="58"/>
      <c r="C23" s="58"/>
      <c r="D23" s="58"/>
      <c r="E23" s="58"/>
      <c r="F23" s="58"/>
      <c r="G23" s="58"/>
      <c r="H23" s="51"/>
    </row>
    <row r="24" spans="1:8" ht="13.5">
      <c r="A24" s="59" t="s">
        <v>17</v>
      </c>
      <c r="B24" s="58"/>
      <c r="C24" s="58"/>
      <c r="D24" s="58"/>
      <c r="E24" s="58"/>
      <c r="F24" s="58"/>
      <c r="G24" s="58"/>
      <c r="H24" s="51"/>
    </row>
    <row r="25" spans="1:8" ht="13.5">
      <c r="A25" s="57" t="s">
        <v>18</v>
      </c>
      <c r="B25" s="58"/>
      <c r="C25" s="58"/>
      <c r="D25" s="58"/>
      <c r="E25" s="58"/>
      <c r="F25" s="58"/>
      <c r="G25" s="58"/>
      <c r="H25" s="51"/>
    </row>
    <row r="26" spans="1:8" ht="13.5">
      <c r="A26" s="59" t="s">
        <v>52</v>
      </c>
      <c r="B26" s="58"/>
      <c r="C26" s="58"/>
      <c r="D26" s="58"/>
      <c r="E26" s="58"/>
      <c r="F26" s="58"/>
      <c r="G26" s="58"/>
      <c r="H26" s="51"/>
    </row>
    <row r="27" spans="1:8" ht="13.5">
      <c r="A27" s="172" t="s">
        <v>53</v>
      </c>
      <c r="B27" s="172"/>
      <c r="C27" s="172"/>
      <c r="D27" s="172"/>
      <c r="E27" s="172"/>
      <c r="F27" s="172"/>
      <c r="G27" s="172"/>
      <c r="H27" s="172"/>
    </row>
    <row r="28" spans="1:8" ht="32.25" customHeight="1">
      <c r="A28" s="172"/>
      <c r="B28" s="172"/>
      <c r="C28" s="172"/>
      <c r="D28" s="172"/>
      <c r="E28" s="172"/>
      <c r="F28" s="172"/>
      <c r="G28" s="172"/>
      <c r="H28" s="172"/>
    </row>
    <row r="29" ht="14.25" thickBot="1">
      <c r="A29" s="25"/>
    </row>
    <row r="30" spans="1:9" ht="33.75" customHeight="1" thickBot="1" thickTop="1">
      <c r="A30" s="154" t="s">
        <v>37</v>
      </c>
      <c r="B30" s="155"/>
      <c r="C30" s="48" t="str">
        <f>IF(B4="女子チーム","","男子ﾁｰﾑ登録金(i)")</f>
        <v>男子ﾁｰﾑ登録金(i)</v>
      </c>
      <c r="D30" s="44">
        <f>IF(F30="","",G9)</f>
      </c>
      <c r="E30" s="41" t="str">
        <f>IF(B4="女子チーム","","女子ﾁｰﾑ登録金(i)")</f>
        <v>女子ﾁｰﾑ登録金(i)</v>
      </c>
      <c r="F30" s="151"/>
      <c r="G30" s="152"/>
      <c r="H30" s="39"/>
      <c r="I30" s="31" t="s">
        <v>36</v>
      </c>
    </row>
    <row r="31" spans="1:7" ht="27" customHeight="1" thickBot="1">
      <c r="A31" s="42"/>
      <c r="B31" s="43"/>
      <c r="C31" s="49" t="str">
        <f>IF(B4="女子チーム","","男女合計金額")</f>
        <v>男女合計金額</v>
      </c>
      <c r="D31" s="173">
        <f>IF(F30="","",D30+F30)</f>
      </c>
      <c r="E31" s="173"/>
      <c r="F31" s="173"/>
      <c r="G31" s="174"/>
    </row>
    <row r="32" ht="25.5" customHeight="1" thickTop="1">
      <c r="A32" s="34" t="s">
        <v>28</v>
      </c>
    </row>
    <row r="33" spans="1:7" ht="37.5" customHeight="1">
      <c r="A33" s="160" t="s">
        <v>35</v>
      </c>
      <c r="B33" s="160"/>
      <c r="C33" s="160"/>
      <c r="D33" s="160"/>
      <c r="E33" s="160"/>
      <c r="F33" s="160"/>
      <c r="G33" s="160"/>
    </row>
    <row r="34" ht="13.5">
      <c r="A34" s="25"/>
    </row>
    <row r="35" ht="24">
      <c r="A35" s="22"/>
    </row>
    <row r="37" ht="24"/>
    <row r="39" ht="24"/>
    <row r="41" ht="24"/>
    <row r="43" ht="24"/>
    <row r="46" ht="24"/>
    <row r="48" ht="24"/>
    <row r="50" ht="24"/>
    <row r="52" ht="24"/>
    <row r="54" ht="24"/>
    <row r="55" ht="24"/>
    <row r="58" ht="24"/>
    <row r="59" ht="24"/>
  </sheetData>
  <sheetProtection/>
  <mergeCells count="18">
    <mergeCell ref="A33:G33"/>
    <mergeCell ref="B9:D9"/>
    <mergeCell ref="B5:E5"/>
    <mergeCell ref="B6:E6"/>
    <mergeCell ref="B7:E7"/>
    <mergeCell ref="A17:G17"/>
    <mergeCell ref="A27:H28"/>
    <mergeCell ref="D31:G31"/>
    <mergeCell ref="B16:H16"/>
    <mergeCell ref="C14:D14"/>
    <mergeCell ref="D21:E21"/>
    <mergeCell ref="B22:C22"/>
    <mergeCell ref="F1:H1"/>
    <mergeCell ref="F30:G30"/>
    <mergeCell ref="D20:E20"/>
    <mergeCell ref="A30:B30"/>
    <mergeCell ref="B3:H3"/>
    <mergeCell ref="B15:H15"/>
  </mergeCells>
  <dataValidations count="8">
    <dataValidation type="list" allowBlank="1" showInputMessage="1" showErrorMessage="1" sqref="B4">
      <formula1>"男子チーム,女子チーム"</formula1>
    </dataValidation>
    <dataValidation type="textLength" allowBlank="1" showInputMessage="1" showErrorMessage="1" sqref="B21">
      <formula1>1</formula1>
      <formula2>9</formula2>
    </dataValidation>
    <dataValidation allowBlank="1" showInputMessage="1" showErrorMessage="1" imeMode="off" sqref="B22:C22"/>
    <dataValidation allowBlank="1" showInputMessage="1" showErrorMessage="1" imeMode="hiragana" sqref="D21:E21 B3"/>
    <dataValidation allowBlank="1" showInputMessage="1" showErrorMessage="1" imeMode="disabled" sqref="G6:G7"/>
    <dataValidation allowBlank="1" showInputMessage="1" showErrorMessage="1" imeMode="disabled" sqref="D30"/>
    <dataValidation allowBlank="1" showInputMessage="1" showErrorMessage="1" imeMode="disabled" sqref="F30:G30"/>
    <dataValidation type="list" allowBlank="1" showInputMessage="1" showErrorMessage="1" sqref="C18">
      <formula1>"振り込みます,振り込みました"</formula1>
    </dataValidation>
  </dataValidations>
  <printOptions horizontalCentered="1" verticalCentered="1"/>
  <pageMargins left="0.4724409448818898" right="0.3937007874015748" top="0.984251968503937" bottom="0.984251968503937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Q61"/>
  <sheetViews>
    <sheetView workbookViewId="0" topLeftCell="A37">
      <selection activeCell="A41" sqref="A41:IV41"/>
    </sheetView>
  </sheetViews>
  <sheetFormatPr defaultColWidth="9.00390625" defaultRowHeight="13.5"/>
  <cols>
    <col min="1" max="1" width="9.00390625" style="85" customWidth="1"/>
    <col min="2" max="2" width="5.625" style="85" customWidth="1"/>
    <col min="3" max="5" width="10.625" style="85" customWidth="1"/>
    <col min="6" max="6" width="14.625" style="85" customWidth="1"/>
    <col min="7" max="7" width="8.625" style="85" customWidth="1"/>
    <col min="8" max="9" width="10.625" style="85" customWidth="1"/>
    <col min="10" max="10" width="5.625" style="85" customWidth="1"/>
    <col min="11" max="13" width="10.625" style="85" customWidth="1"/>
    <col min="14" max="14" width="14.625" style="85" customWidth="1"/>
    <col min="15" max="15" width="8.625" style="85" customWidth="1"/>
    <col min="16" max="17" width="10.625" style="85" customWidth="1"/>
    <col min="18" max="16384" width="9.00390625" style="85" customWidth="1"/>
  </cols>
  <sheetData>
    <row r="1" spans="2:16" ht="24.75" thickBot="1">
      <c r="B1" s="291" t="s">
        <v>117</v>
      </c>
      <c r="C1" s="291"/>
      <c r="D1" s="291"/>
      <c r="E1" s="291"/>
      <c r="F1" s="117" t="s">
        <v>110</v>
      </c>
      <c r="M1" s="86" t="s">
        <v>63</v>
      </c>
      <c r="O1" s="85" t="s">
        <v>64</v>
      </c>
      <c r="P1" s="87" t="s">
        <v>65</v>
      </c>
    </row>
    <row r="2" spans="2:17" ht="18" customHeight="1">
      <c r="B2" s="288" t="s">
        <v>116</v>
      </c>
      <c r="C2" s="289"/>
      <c r="D2" s="289"/>
      <c r="E2" s="290"/>
      <c r="F2" s="88" t="s">
        <v>66</v>
      </c>
      <c r="G2" s="292"/>
      <c r="H2" s="293"/>
      <c r="I2" s="293"/>
      <c r="J2" s="293"/>
      <c r="K2" s="293"/>
      <c r="L2" s="293"/>
      <c r="M2" s="293"/>
      <c r="N2" s="294"/>
      <c r="O2" s="89"/>
      <c r="P2" s="277"/>
      <c r="Q2" s="278"/>
    </row>
    <row r="3" spans="2:17" ht="33.75" customHeight="1">
      <c r="B3" s="281" t="s">
        <v>114</v>
      </c>
      <c r="C3" s="282"/>
      <c r="D3" s="283" t="s">
        <v>113</v>
      </c>
      <c r="E3" s="284"/>
      <c r="F3" s="90" t="s">
        <v>67</v>
      </c>
      <c r="G3" s="285">
        <f>IF('とびうめ登録料計算用紙'!B3="","",'とびうめ登録料計算用紙'!B3)</f>
      </c>
      <c r="H3" s="286"/>
      <c r="I3" s="286"/>
      <c r="J3" s="286"/>
      <c r="K3" s="286"/>
      <c r="L3" s="286"/>
      <c r="M3" s="286"/>
      <c r="N3" s="287"/>
      <c r="O3" s="91" t="s">
        <v>68</v>
      </c>
      <c r="P3" s="279"/>
      <c r="Q3" s="280"/>
    </row>
    <row r="4" spans="2:17" ht="24.75" customHeight="1">
      <c r="B4" s="268" t="s">
        <v>69</v>
      </c>
      <c r="C4" s="269"/>
      <c r="D4" s="93" t="s">
        <v>70</v>
      </c>
      <c r="E4" s="271"/>
      <c r="F4" s="271"/>
      <c r="G4" s="272"/>
      <c r="H4" s="226" t="s">
        <v>71</v>
      </c>
      <c r="I4" s="227"/>
      <c r="J4" s="249" t="s">
        <v>72</v>
      </c>
      <c r="K4" s="249"/>
      <c r="L4" s="250"/>
      <c r="M4" s="249"/>
      <c r="N4" s="246"/>
      <c r="O4" s="94" t="s">
        <v>73</v>
      </c>
      <c r="P4" s="273"/>
      <c r="Q4" s="274"/>
    </row>
    <row r="5" spans="2:17" ht="24.75" customHeight="1" thickBot="1">
      <c r="B5" s="263"/>
      <c r="C5" s="270"/>
      <c r="D5" s="95" t="s">
        <v>74</v>
      </c>
      <c r="E5" s="275"/>
      <c r="F5" s="275"/>
      <c r="G5" s="276"/>
      <c r="H5" s="228"/>
      <c r="I5" s="229"/>
      <c r="J5" s="239" t="s">
        <v>112</v>
      </c>
      <c r="K5" s="239"/>
      <c r="L5" s="239"/>
      <c r="M5" s="239"/>
      <c r="N5" s="236"/>
      <c r="O5" s="96" t="s">
        <v>75</v>
      </c>
      <c r="P5" s="239"/>
      <c r="Q5" s="234"/>
    </row>
    <row r="6" spans="2:17" ht="24.75" customHeight="1">
      <c r="B6" s="252" t="str">
        <f>'とびうめ登録料計算用紙'!G6&amp;"名"</f>
        <v>名</v>
      </c>
      <c r="C6" s="253"/>
      <c r="D6" s="254" t="s">
        <v>76</v>
      </c>
      <c r="E6" s="255"/>
      <c r="F6" s="256" t="s">
        <v>118</v>
      </c>
      <c r="G6" s="257"/>
      <c r="H6" s="258" t="s">
        <v>73</v>
      </c>
      <c r="I6" s="259"/>
      <c r="J6" s="260"/>
      <c r="K6" s="260"/>
      <c r="L6" s="260"/>
      <c r="M6" s="97"/>
      <c r="N6" s="261"/>
      <c r="O6" s="261"/>
      <c r="P6" s="261"/>
      <c r="Q6" s="262"/>
    </row>
    <row r="7" spans="2:17" ht="24.75" customHeight="1">
      <c r="B7" s="245" t="s">
        <v>77</v>
      </c>
      <c r="C7" s="251"/>
      <c r="D7" s="265" t="s">
        <v>78</v>
      </c>
      <c r="E7" s="266"/>
      <c r="F7" s="184"/>
      <c r="G7" s="267"/>
      <c r="H7" s="240" t="s">
        <v>79</v>
      </c>
      <c r="I7" s="241"/>
      <c r="J7" s="242"/>
      <c r="K7" s="242"/>
      <c r="L7" s="242"/>
      <c r="M7" s="98" t="s">
        <v>80</v>
      </c>
      <c r="N7" s="243"/>
      <c r="O7" s="243"/>
      <c r="P7" s="243"/>
      <c r="Q7" s="244"/>
    </row>
    <row r="8" spans="2:17" ht="24.75" customHeight="1">
      <c r="B8" s="263"/>
      <c r="C8" s="264"/>
      <c r="D8" s="245" t="s">
        <v>81</v>
      </c>
      <c r="E8" s="246"/>
      <c r="F8" s="247" t="s">
        <v>118</v>
      </c>
      <c r="G8" s="248"/>
      <c r="H8" s="226" t="s">
        <v>82</v>
      </c>
      <c r="I8" s="227"/>
      <c r="J8" s="249" t="s">
        <v>72</v>
      </c>
      <c r="K8" s="249"/>
      <c r="L8" s="250"/>
      <c r="M8" s="249"/>
      <c r="N8" s="249"/>
      <c r="O8" s="249"/>
      <c r="P8" s="249"/>
      <c r="Q8" s="251"/>
    </row>
    <row r="9" spans="2:17" ht="24.75" customHeight="1" thickBot="1">
      <c r="B9" s="233" t="str">
        <f>'とびうめ登録料計算用紙'!G7&amp;"名"</f>
        <v>名</v>
      </c>
      <c r="C9" s="234"/>
      <c r="D9" s="235" t="s">
        <v>83</v>
      </c>
      <c r="E9" s="236"/>
      <c r="F9" s="237"/>
      <c r="G9" s="238"/>
      <c r="H9" s="228"/>
      <c r="I9" s="229"/>
      <c r="J9" s="239" t="s">
        <v>112</v>
      </c>
      <c r="K9" s="239"/>
      <c r="L9" s="239"/>
      <c r="M9" s="239"/>
      <c r="N9" s="239"/>
      <c r="O9" s="239"/>
      <c r="P9" s="239"/>
      <c r="Q9" s="234"/>
    </row>
    <row r="10" ht="13.5">
      <c r="D10" s="116" t="s">
        <v>84</v>
      </c>
    </row>
    <row r="11" ht="13.5">
      <c r="D11" s="85" t="s">
        <v>111</v>
      </c>
    </row>
    <row r="13" ht="18" customHeight="1" thickBot="1">
      <c r="B13" s="85" t="s">
        <v>85</v>
      </c>
    </row>
    <row r="14" spans="2:17" ht="18" customHeight="1" thickBot="1">
      <c r="B14" s="121" t="s">
        <v>86</v>
      </c>
      <c r="C14" s="122" t="s">
        <v>87</v>
      </c>
      <c r="D14" s="186" t="s">
        <v>88</v>
      </c>
      <c r="E14" s="186"/>
      <c r="F14" s="186" t="s">
        <v>70</v>
      </c>
      <c r="G14" s="186"/>
      <c r="H14" s="122" t="s">
        <v>89</v>
      </c>
      <c r="I14" s="122" t="s">
        <v>90</v>
      </c>
      <c r="J14" s="122" t="s">
        <v>91</v>
      </c>
      <c r="K14" s="122" t="s">
        <v>87</v>
      </c>
      <c r="L14" s="186" t="s">
        <v>88</v>
      </c>
      <c r="M14" s="186"/>
      <c r="N14" s="186" t="s">
        <v>70</v>
      </c>
      <c r="O14" s="186"/>
      <c r="P14" s="122" t="s">
        <v>89</v>
      </c>
      <c r="Q14" s="123" t="s">
        <v>90</v>
      </c>
    </row>
    <row r="15" spans="2:17" ht="24.75" customHeight="1" thickTop="1">
      <c r="B15" s="118">
        <v>1</v>
      </c>
      <c r="C15" s="119"/>
      <c r="D15" s="232"/>
      <c r="E15" s="232"/>
      <c r="F15" s="232"/>
      <c r="G15" s="232"/>
      <c r="H15" s="119"/>
      <c r="I15" s="119"/>
      <c r="J15" s="120">
        <v>4</v>
      </c>
      <c r="K15" s="119"/>
      <c r="L15" s="232"/>
      <c r="M15" s="232"/>
      <c r="N15" s="232"/>
      <c r="O15" s="232"/>
      <c r="P15" s="119"/>
      <c r="Q15" s="143"/>
    </row>
    <row r="16" spans="2:17" ht="24.75" customHeight="1">
      <c r="B16" s="99">
        <v>2</v>
      </c>
      <c r="C16" s="107"/>
      <c r="D16" s="230"/>
      <c r="E16" s="230"/>
      <c r="F16" s="230"/>
      <c r="G16" s="230"/>
      <c r="H16" s="107"/>
      <c r="I16" s="107"/>
      <c r="J16" s="101">
        <v>5</v>
      </c>
      <c r="K16" s="107"/>
      <c r="L16" s="230"/>
      <c r="M16" s="230"/>
      <c r="N16" s="230"/>
      <c r="O16" s="230"/>
      <c r="P16" s="107"/>
      <c r="Q16" s="144"/>
    </row>
    <row r="17" spans="2:17" ht="24.75" customHeight="1" thickBot="1">
      <c r="B17" s="103">
        <v>3</v>
      </c>
      <c r="C17" s="108"/>
      <c r="D17" s="231"/>
      <c r="E17" s="231"/>
      <c r="F17" s="231"/>
      <c r="G17" s="231"/>
      <c r="H17" s="108"/>
      <c r="I17" s="108"/>
      <c r="J17" s="105">
        <v>6</v>
      </c>
      <c r="K17" s="108"/>
      <c r="L17" s="231"/>
      <c r="M17" s="231"/>
      <c r="N17" s="231"/>
      <c r="O17" s="231"/>
      <c r="P17" s="108"/>
      <c r="Q17" s="145"/>
    </row>
    <row r="18" spans="2:17" ht="9" customHeight="1">
      <c r="B18" s="112"/>
      <c r="C18" s="126"/>
      <c r="D18" s="126"/>
      <c r="E18" s="126"/>
      <c r="F18" s="126"/>
      <c r="G18" s="126"/>
      <c r="H18" s="126"/>
      <c r="I18" s="126"/>
      <c r="J18" s="112"/>
      <c r="K18" s="126"/>
      <c r="L18" s="126"/>
      <c r="M18" s="126"/>
      <c r="N18" s="126"/>
      <c r="O18" s="126"/>
      <c r="P18" s="126"/>
      <c r="Q18" s="126"/>
    </row>
    <row r="19" ht="15" customHeight="1" thickBot="1">
      <c r="B19" s="85" t="s">
        <v>109</v>
      </c>
    </row>
    <row r="20" spans="2:17" ht="18" customHeight="1" thickBot="1">
      <c r="B20" s="121" t="s">
        <v>92</v>
      </c>
      <c r="C20" s="186" t="s">
        <v>88</v>
      </c>
      <c r="D20" s="186"/>
      <c r="E20" s="186" t="s">
        <v>70</v>
      </c>
      <c r="F20" s="186"/>
      <c r="G20" s="122" t="s">
        <v>89</v>
      </c>
      <c r="H20" s="122" t="s">
        <v>105</v>
      </c>
      <c r="I20" s="187" t="s">
        <v>106</v>
      </c>
      <c r="J20" s="224"/>
      <c r="K20" s="224"/>
      <c r="L20" s="224"/>
      <c r="M20" s="224"/>
      <c r="N20" s="187" t="s">
        <v>107</v>
      </c>
      <c r="O20" s="225"/>
      <c r="P20" s="186" t="s">
        <v>108</v>
      </c>
      <c r="Q20" s="188"/>
    </row>
    <row r="21" spans="2:17" ht="24.75" customHeight="1" thickTop="1">
      <c r="B21" s="118">
        <v>1</v>
      </c>
      <c r="C21" s="200"/>
      <c r="D21" s="200"/>
      <c r="E21" s="200"/>
      <c r="F21" s="200"/>
      <c r="G21" s="134"/>
      <c r="H21" s="127"/>
      <c r="I21" s="219"/>
      <c r="J21" s="220"/>
      <c r="K21" s="220"/>
      <c r="L21" s="220"/>
      <c r="M21" s="221"/>
      <c r="N21" s="222"/>
      <c r="O21" s="223"/>
      <c r="P21" s="217"/>
      <c r="Q21" s="218"/>
    </row>
    <row r="22" spans="2:17" ht="24.75" customHeight="1">
      <c r="B22" s="99">
        <v>2</v>
      </c>
      <c r="C22" s="195"/>
      <c r="D22" s="195"/>
      <c r="E22" s="195"/>
      <c r="F22" s="195"/>
      <c r="G22" s="135"/>
      <c r="H22" s="128"/>
      <c r="I22" s="212"/>
      <c r="J22" s="213"/>
      <c r="K22" s="213"/>
      <c r="L22" s="213"/>
      <c r="M22" s="214"/>
      <c r="N22" s="215"/>
      <c r="O22" s="216"/>
      <c r="P22" s="205"/>
      <c r="Q22" s="206"/>
    </row>
    <row r="23" spans="2:17" ht="24.75" customHeight="1">
      <c r="B23" s="99">
        <v>3</v>
      </c>
      <c r="C23" s="195"/>
      <c r="D23" s="195"/>
      <c r="E23" s="195"/>
      <c r="F23" s="195"/>
      <c r="G23" s="135"/>
      <c r="H23" s="128"/>
      <c r="I23" s="212"/>
      <c r="J23" s="213"/>
      <c r="K23" s="213"/>
      <c r="L23" s="213"/>
      <c r="M23" s="214"/>
      <c r="N23" s="215"/>
      <c r="O23" s="216"/>
      <c r="P23" s="205"/>
      <c r="Q23" s="206"/>
    </row>
    <row r="24" spans="2:17" ht="24.75" customHeight="1">
      <c r="B24" s="99">
        <v>4</v>
      </c>
      <c r="C24" s="195"/>
      <c r="D24" s="195"/>
      <c r="E24" s="195"/>
      <c r="F24" s="195"/>
      <c r="G24" s="135"/>
      <c r="H24" s="128"/>
      <c r="I24" s="212"/>
      <c r="J24" s="213"/>
      <c r="K24" s="213"/>
      <c r="L24" s="213"/>
      <c r="M24" s="214"/>
      <c r="N24" s="215"/>
      <c r="O24" s="216"/>
      <c r="P24" s="205"/>
      <c r="Q24" s="206"/>
    </row>
    <row r="25" spans="2:17" ht="24.75" customHeight="1" thickBot="1">
      <c r="B25" s="99">
        <v>5</v>
      </c>
      <c r="C25" s="195"/>
      <c r="D25" s="195"/>
      <c r="E25" s="195"/>
      <c r="F25" s="195"/>
      <c r="G25" s="135"/>
      <c r="H25" s="128"/>
      <c r="I25" s="207"/>
      <c r="J25" s="208"/>
      <c r="K25" s="208"/>
      <c r="L25" s="208"/>
      <c r="M25" s="209"/>
      <c r="N25" s="210"/>
      <c r="O25" s="211"/>
      <c r="P25" s="205"/>
      <c r="Q25" s="206"/>
    </row>
    <row r="26" spans="2:17" ht="24.75" customHeight="1" thickBot="1">
      <c r="B26" s="121" t="s">
        <v>92</v>
      </c>
      <c r="C26" s="186" t="s">
        <v>88</v>
      </c>
      <c r="D26" s="186"/>
      <c r="E26" s="186" t="s">
        <v>66</v>
      </c>
      <c r="F26" s="186"/>
      <c r="G26" s="122" t="s">
        <v>89</v>
      </c>
      <c r="H26" s="186" t="s">
        <v>93</v>
      </c>
      <c r="I26" s="187"/>
      <c r="J26" s="121" t="s">
        <v>92</v>
      </c>
      <c r="K26" s="186" t="s">
        <v>88</v>
      </c>
      <c r="L26" s="186"/>
      <c r="M26" s="186" t="s">
        <v>66</v>
      </c>
      <c r="N26" s="186"/>
      <c r="O26" s="122" t="s">
        <v>89</v>
      </c>
      <c r="P26" s="186" t="s">
        <v>93</v>
      </c>
      <c r="Q26" s="188"/>
    </row>
    <row r="27" spans="2:17" ht="24.75" customHeight="1" thickTop="1">
      <c r="B27" s="118">
        <v>6</v>
      </c>
      <c r="C27" s="200"/>
      <c r="D27" s="200"/>
      <c r="E27" s="200"/>
      <c r="F27" s="200"/>
      <c r="G27" s="134"/>
      <c r="H27" s="200"/>
      <c r="I27" s="201"/>
      <c r="J27" s="118">
        <v>10</v>
      </c>
      <c r="K27" s="202"/>
      <c r="L27" s="202"/>
      <c r="M27" s="202"/>
      <c r="N27" s="202"/>
      <c r="O27" s="137"/>
      <c r="P27" s="203"/>
      <c r="Q27" s="204"/>
    </row>
    <row r="28" spans="2:17" ht="24.75" customHeight="1">
      <c r="B28" s="99">
        <v>7</v>
      </c>
      <c r="C28" s="195"/>
      <c r="D28" s="195"/>
      <c r="E28" s="195"/>
      <c r="F28" s="195"/>
      <c r="G28" s="135"/>
      <c r="H28" s="195"/>
      <c r="I28" s="196"/>
      <c r="J28" s="99">
        <v>11</v>
      </c>
      <c r="K28" s="197"/>
      <c r="L28" s="197"/>
      <c r="M28" s="197"/>
      <c r="N28" s="197"/>
      <c r="O28" s="138"/>
      <c r="P28" s="198"/>
      <c r="Q28" s="199"/>
    </row>
    <row r="29" spans="2:17" ht="24.75" customHeight="1">
      <c r="B29" s="99">
        <v>8</v>
      </c>
      <c r="C29" s="195"/>
      <c r="D29" s="195"/>
      <c r="E29" s="195"/>
      <c r="F29" s="195"/>
      <c r="G29" s="135"/>
      <c r="H29" s="195"/>
      <c r="I29" s="196"/>
      <c r="J29" s="99">
        <v>12</v>
      </c>
      <c r="K29" s="197"/>
      <c r="L29" s="197"/>
      <c r="M29" s="197"/>
      <c r="N29" s="197"/>
      <c r="O29" s="138"/>
      <c r="P29" s="198"/>
      <c r="Q29" s="199"/>
    </row>
    <row r="30" spans="2:17" ht="24.75" customHeight="1" thickBot="1">
      <c r="B30" s="103">
        <v>9</v>
      </c>
      <c r="C30" s="190"/>
      <c r="D30" s="190"/>
      <c r="E30" s="190"/>
      <c r="F30" s="190"/>
      <c r="G30" s="136"/>
      <c r="H30" s="190"/>
      <c r="I30" s="191"/>
      <c r="J30" s="103">
        <v>13</v>
      </c>
      <c r="K30" s="192"/>
      <c r="L30" s="192"/>
      <c r="M30" s="192"/>
      <c r="N30" s="192"/>
      <c r="O30" s="139"/>
      <c r="P30" s="193"/>
      <c r="Q30" s="194"/>
    </row>
    <row r="32" spans="2:16" s="92" customFormat="1" ht="24">
      <c r="B32" s="109"/>
      <c r="F32" s="110"/>
      <c r="M32" s="109"/>
      <c r="P32" s="111"/>
    </row>
    <row r="33" spans="6:17" s="92" customFormat="1" ht="18" customHeight="1">
      <c r="F33" s="112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 s="92" customFormat="1" ht="24.75" customHeight="1">
      <c r="B34" s="113"/>
      <c r="C34" s="113"/>
      <c r="D34" s="113"/>
      <c r="E34" s="113"/>
      <c r="F34" s="112"/>
      <c r="G34" s="91"/>
      <c r="H34" s="91"/>
      <c r="I34" s="189" t="s">
        <v>94</v>
      </c>
      <c r="J34" s="189"/>
      <c r="K34" s="189"/>
      <c r="L34" s="91"/>
      <c r="M34" s="91"/>
      <c r="N34" s="91"/>
      <c r="O34" s="91"/>
      <c r="P34" s="91"/>
      <c r="Q34" s="91"/>
    </row>
    <row r="35" spans="6:15" s="92" customFormat="1" ht="24.75" customHeight="1">
      <c r="F35" s="91"/>
      <c r="G35" s="91"/>
      <c r="I35" s="189"/>
      <c r="J35" s="189"/>
      <c r="K35" s="189"/>
      <c r="O35" s="39"/>
    </row>
    <row r="36" spans="6:15" s="92" customFormat="1" ht="24.75" customHeight="1">
      <c r="F36" s="91"/>
      <c r="G36" s="91"/>
      <c r="H36" s="114"/>
      <c r="O36" s="39"/>
    </row>
    <row r="37" spans="6:13" s="92" customFormat="1" ht="24.75" customHeight="1">
      <c r="F37" s="114"/>
      <c r="I37" s="39"/>
      <c r="M37" s="115"/>
    </row>
    <row r="38" spans="6:13" s="92" customFormat="1" ht="24.75" customHeight="1">
      <c r="F38" s="91"/>
      <c r="G38" s="91"/>
      <c r="I38" s="39"/>
      <c r="M38" s="115"/>
    </row>
    <row r="39" spans="6:7" s="92" customFormat="1" ht="24.75" customHeight="1">
      <c r="F39" s="114"/>
      <c r="G39" s="114"/>
    </row>
    <row r="40" spans="6:7" s="92" customFormat="1" ht="24.75" customHeight="1">
      <c r="F40" s="114"/>
      <c r="G40" s="114"/>
    </row>
    <row r="41" s="92" customFormat="1" ht="13.5"/>
    <row r="42" ht="18" customHeight="1" thickBot="1">
      <c r="B42" s="85" t="s">
        <v>95</v>
      </c>
    </row>
    <row r="43" spans="2:17" ht="18" customHeight="1" thickBot="1">
      <c r="B43" s="121" t="s">
        <v>96</v>
      </c>
      <c r="C43" s="122" t="s">
        <v>97</v>
      </c>
      <c r="D43" s="186" t="s">
        <v>98</v>
      </c>
      <c r="E43" s="186"/>
      <c r="F43" s="186" t="s">
        <v>99</v>
      </c>
      <c r="G43" s="186"/>
      <c r="H43" s="122" t="s">
        <v>100</v>
      </c>
      <c r="I43" s="122" t="s">
        <v>101</v>
      </c>
      <c r="J43" s="122" t="s">
        <v>96</v>
      </c>
      <c r="K43" s="122" t="s">
        <v>97</v>
      </c>
      <c r="L43" s="186" t="s">
        <v>98</v>
      </c>
      <c r="M43" s="186"/>
      <c r="N43" s="186" t="s">
        <v>99</v>
      </c>
      <c r="O43" s="186"/>
      <c r="P43" s="122" t="s">
        <v>100</v>
      </c>
      <c r="Q43" s="123" t="s">
        <v>101</v>
      </c>
    </row>
    <row r="44" spans="2:17" ht="24.75" customHeight="1" thickTop="1">
      <c r="B44" s="118">
        <v>7</v>
      </c>
      <c r="C44" s="140"/>
      <c r="D44" s="183"/>
      <c r="E44" s="183"/>
      <c r="F44" s="183"/>
      <c r="G44" s="183"/>
      <c r="H44" s="140"/>
      <c r="I44" s="124"/>
      <c r="J44" s="120">
        <v>10</v>
      </c>
      <c r="K44" s="140"/>
      <c r="L44" s="183"/>
      <c r="M44" s="183"/>
      <c r="N44" s="183"/>
      <c r="O44" s="183"/>
      <c r="P44" s="140"/>
      <c r="Q44" s="125"/>
    </row>
    <row r="45" spans="2:17" ht="24.75" customHeight="1">
      <c r="B45" s="99">
        <v>8</v>
      </c>
      <c r="C45" s="141"/>
      <c r="D45" s="180"/>
      <c r="E45" s="180"/>
      <c r="F45" s="180"/>
      <c r="G45" s="180"/>
      <c r="H45" s="141"/>
      <c r="I45" s="100"/>
      <c r="J45" s="101">
        <v>11</v>
      </c>
      <c r="K45" s="141"/>
      <c r="L45" s="180"/>
      <c r="M45" s="180"/>
      <c r="N45" s="180"/>
      <c r="O45" s="180"/>
      <c r="P45" s="141"/>
      <c r="Q45" s="102"/>
    </row>
    <row r="46" spans="2:17" ht="24.75" customHeight="1" thickBot="1">
      <c r="B46" s="103">
        <v>9</v>
      </c>
      <c r="C46" s="142"/>
      <c r="D46" s="177"/>
      <c r="E46" s="177"/>
      <c r="F46" s="177"/>
      <c r="G46" s="177"/>
      <c r="H46" s="142"/>
      <c r="I46" s="104"/>
      <c r="J46" s="105">
        <v>12</v>
      </c>
      <c r="K46" s="142"/>
      <c r="L46" s="177"/>
      <c r="M46" s="177"/>
      <c r="N46" s="177"/>
      <c r="O46" s="177"/>
      <c r="P46" s="142"/>
      <c r="Q46" s="106"/>
    </row>
    <row r="47" ht="15" customHeight="1" thickBot="1">
      <c r="B47" s="85" t="s">
        <v>102</v>
      </c>
    </row>
    <row r="48" spans="2:17" ht="18" customHeight="1" thickBot="1">
      <c r="B48" s="121" t="s">
        <v>103</v>
      </c>
      <c r="C48" s="186" t="s">
        <v>98</v>
      </c>
      <c r="D48" s="186"/>
      <c r="E48" s="186" t="s">
        <v>99</v>
      </c>
      <c r="F48" s="186"/>
      <c r="G48" s="122" t="s">
        <v>100</v>
      </c>
      <c r="H48" s="186" t="s">
        <v>104</v>
      </c>
      <c r="I48" s="187"/>
      <c r="J48" s="121" t="s">
        <v>103</v>
      </c>
      <c r="K48" s="186" t="s">
        <v>98</v>
      </c>
      <c r="L48" s="186"/>
      <c r="M48" s="186" t="s">
        <v>99</v>
      </c>
      <c r="N48" s="186"/>
      <c r="O48" s="122" t="s">
        <v>100</v>
      </c>
      <c r="P48" s="186" t="s">
        <v>104</v>
      </c>
      <c r="Q48" s="188"/>
    </row>
    <row r="49" spans="2:17" ht="24.75" customHeight="1" thickTop="1">
      <c r="B49" s="118">
        <v>14</v>
      </c>
      <c r="C49" s="183"/>
      <c r="D49" s="183"/>
      <c r="E49" s="183"/>
      <c r="F49" s="183"/>
      <c r="G49" s="140"/>
      <c r="H49" s="183"/>
      <c r="I49" s="184"/>
      <c r="J49" s="118">
        <v>27</v>
      </c>
      <c r="K49" s="183"/>
      <c r="L49" s="183"/>
      <c r="M49" s="183"/>
      <c r="N49" s="183"/>
      <c r="O49" s="140"/>
      <c r="P49" s="183"/>
      <c r="Q49" s="185"/>
    </row>
    <row r="50" spans="2:17" ht="24.75" customHeight="1">
      <c r="B50" s="99">
        <v>15</v>
      </c>
      <c r="C50" s="180"/>
      <c r="D50" s="180"/>
      <c r="E50" s="180"/>
      <c r="F50" s="180"/>
      <c r="G50" s="141"/>
      <c r="H50" s="180"/>
      <c r="I50" s="181"/>
      <c r="J50" s="99">
        <v>28</v>
      </c>
      <c r="K50" s="180"/>
      <c r="L50" s="180"/>
      <c r="M50" s="180"/>
      <c r="N50" s="180"/>
      <c r="O50" s="141"/>
      <c r="P50" s="180"/>
      <c r="Q50" s="182"/>
    </row>
    <row r="51" spans="2:17" ht="24.75" customHeight="1">
      <c r="B51" s="99">
        <v>16</v>
      </c>
      <c r="C51" s="180"/>
      <c r="D51" s="180"/>
      <c r="E51" s="180"/>
      <c r="F51" s="180"/>
      <c r="G51" s="141"/>
      <c r="H51" s="180"/>
      <c r="I51" s="181"/>
      <c r="J51" s="118">
        <v>29</v>
      </c>
      <c r="K51" s="180"/>
      <c r="L51" s="180"/>
      <c r="M51" s="180"/>
      <c r="N51" s="180"/>
      <c r="O51" s="141"/>
      <c r="P51" s="180"/>
      <c r="Q51" s="182"/>
    </row>
    <row r="52" spans="2:17" ht="24.75" customHeight="1">
      <c r="B52" s="99">
        <v>17</v>
      </c>
      <c r="C52" s="180"/>
      <c r="D52" s="180"/>
      <c r="E52" s="180"/>
      <c r="F52" s="180"/>
      <c r="G52" s="141"/>
      <c r="H52" s="180"/>
      <c r="I52" s="181"/>
      <c r="J52" s="99">
        <v>30</v>
      </c>
      <c r="K52" s="180"/>
      <c r="L52" s="180"/>
      <c r="M52" s="180"/>
      <c r="N52" s="180"/>
      <c r="O52" s="141"/>
      <c r="P52" s="180"/>
      <c r="Q52" s="182"/>
    </row>
    <row r="53" spans="2:17" ht="24.75" customHeight="1">
      <c r="B53" s="99">
        <v>18</v>
      </c>
      <c r="C53" s="180"/>
      <c r="D53" s="180"/>
      <c r="E53" s="180"/>
      <c r="F53" s="180"/>
      <c r="G53" s="141"/>
      <c r="H53" s="180"/>
      <c r="I53" s="181"/>
      <c r="J53" s="118">
        <v>31</v>
      </c>
      <c r="K53" s="180"/>
      <c r="L53" s="180"/>
      <c r="M53" s="180"/>
      <c r="N53" s="180"/>
      <c r="O53" s="141"/>
      <c r="P53" s="180"/>
      <c r="Q53" s="182"/>
    </row>
    <row r="54" spans="2:17" ht="24.75" customHeight="1">
      <c r="B54" s="99">
        <v>19</v>
      </c>
      <c r="C54" s="180"/>
      <c r="D54" s="180"/>
      <c r="E54" s="180"/>
      <c r="F54" s="180"/>
      <c r="G54" s="141"/>
      <c r="H54" s="180"/>
      <c r="I54" s="181"/>
      <c r="J54" s="99">
        <v>32</v>
      </c>
      <c r="K54" s="180"/>
      <c r="L54" s="180"/>
      <c r="M54" s="180"/>
      <c r="N54" s="180"/>
      <c r="O54" s="141"/>
      <c r="P54" s="180"/>
      <c r="Q54" s="182"/>
    </row>
    <row r="55" spans="2:17" ht="24.75" customHeight="1">
      <c r="B55" s="99">
        <v>20</v>
      </c>
      <c r="C55" s="180"/>
      <c r="D55" s="180"/>
      <c r="E55" s="180"/>
      <c r="F55" s="180"/>
      <c r="G55" s="141"/>
      <c r="H55" s="180"/>
      <c r="I55" s="181"/>
      <c r="J55" s="118">
        <v>33</v>
      </c>
      <c r="K55" s="180"/>
      <c r="L55" s="180"/>
      <c r="M55" s="180"/>
      <c r="N55" s="180"/>
      <c r="O55" s="141"/>
      <c r="P55" s="180"/>
      <c r="Q55" s="182"/>
    </row>
    <row r="56" spans="2:17" ht="24.75" customHeight="1">
      <c r="B56" s="99">
        <v>21</v>
      </c>
      <c r="C56" s="180"/>
      <c r="D56" s="180"/>
      <c r="E56" s="180"/>
      <c r="F56" s="180"/>
      <c r="G56" s="141"/>
      <c r="H56" s="180"/>
      <c r="I56" s="181"/>
      <c r="J56" s="99">
        <v>34</v>
      </c>
      <c r="K56" s="180"/>
      <c r="L56" s="180"/>
      <c r="M56" s="180"/>
      <c r="N56" s="180"/>
      <c r="O56" s="141"/>
      <c r="P56" s="180"/>
      <c r="Q56" s="182"/>
    </row>
    <row r="57" spans="2:17" ht="24.75" customHeight="1">
      <c r="B57" s="99">
        <v>22</v>
      </c>
      <c r="C57" s="180"/>
      <c r="D57" s="180"/>
      <c r="E57" s="180"/>
      <c r="F57" s="180"/>
      <c r="G57" s="141"/>
      <c r="H57" s="180"/>
      <c r="I57" s="181"/>
      <c r="J57" s="118">
        <v>35</v>
      </c>
      <c r="K57" s="180"/>
      <c r="L57" s="180"/>
      <c r="M57" s="180"/>
      <c r="N57" s="180"/>
      <c r="O57" s="141"/>
      <c r="P57" s="180"/>
      <c r="Q57" s="182"/>
    </row>
    <row r="58" spans="2:17" ht="24.75" customHeight="1">
      <c r="B58" s="99">
        <v>23</v>
      </c>
      <c r="C58" s="180"/>
      <c r="D58" s="180"/>
      <c r="E58" s="180"/>
      <c r="F58" s="180"/>
      <c r="G58" s="141"/>
      <c r="H58" s="180"/>
      <c r="I58" s="181"/>
      <c r="J58" s="99">
        <v>36</v>
      </c>
      <c r="K58" s="180"/>
      <c r="L58" s="180"/>
      <c r="M58" s="180"/>
      <c r="N58" s="180"/>
      <c r="O58" s="141"/>
      <c r="P58" s="180"/>
      <c r="Q58" s="182"/>
    </row>
    <row r="59" spans="2:17" ht="24.75" customHeight="1">
      <c r="B59" s="99">
        <v>24</v>
      </c>
      <c r="C59" s="180"/>
      <c r="D59" s="180"/>
      <c r="E59" s="180"/>
      <c r="F59" s="180"/>
      <c r="G59" s="141"/>
      <c r="H59" s="180"/>
      <c r="I59" s="181"/>
      <c r="J59" s="118">
        <v>37</v>
      </c>
      <c r="K59" s="180"/>
      <c r="L59" s="180"/>
      <c r="M59" s="180"/>
      <c r="N59" s="180"/>
      <c r="O59" s="141"/>
      <c r="P59" s="180"/>
      <c r="Q59" s="182"/>
    </row>
    <row r="60" spans="2:17" ht="24.75" customHeight="1">
      <c r="B60" s="99">
        <v>25</v>
      </c>
      <c r="C60" s="180"/>
      <c r="D60" s="180"/>
      <c r="E60" s="180"/>
      <c r="F60" s="180"/>
      <c r="G60" s="141"/>
      <c r="H60" s="180"/>
      <c r="I60" s="181"/>
      <c r="J60" s="99">
        <v>38</v>
      </c>
      <c r="K60" s="180"/>
      <c r="L60" s="180"/>
      <c r="M60" s="180"/>
      <c r="N60" s="180"/>
      <c r="O60" s="141"/>
      <c r="P60" s="180"/>
      <c r="Q60" s="182"/>
    </row>
    <row r="61" spans="2:17" ht="24.75" customHeight="1" thickBot="1">
      <c r="B61" s="103">
        <v>26</v>
      </c>
      <c r="C61" s="177"/>
      <c r="D61" s="177"/>
      <c r="E61" s="177"/>
      <c r="F61" s="177"/>
      <c r="G61" s="142"/>
      <c r="H61" s="177"/>
      <c r="I61" s="178"/>
      <c r="J61" s="103">
        <v>39</v>
      </c>
      <c r="K61" s="177"/>
      <c r="L61" s="177"/>
      <c r="M61" s="177"/>
      <c r="N61" s="177"/>
      <c r="O61" s="142"/>
      <c r="P61" s="177"/>
      <c r="Q61" s="179"/>
    </row>
  </sheetData>
  <sheetProtection/>
  <mergeCells count="214">
    <mergeCell ref="B3:C3"/>
    <mergeCell ref="D3:E3"/>
    <mergeCell ref="G3:N3"/>
    <mergeCell ref="B2:E2"/>
    <mergeCell ref="B1:E1"/>
    <mergeCell ref="G2:N2"/>
    <mergeCell ref="L4:N4"/>
    <mergeCell ref="P4:Q4"/>
    <mergeCell ref="E5:G5"/>
    <mergeCell ref="J5:N5"/>
    <mergeCell ref="P5:Q5"/>
    <mergeCell ref="P2:Q3"/>
    <mergeCell ref="B7:C8"/>
    <mergeCell ref="D7:E7"/>
    <mergeCell ref="F7:G7"/>
    <mergeCell ref="B4:C5"/>
    <mergeCell ref="E4:G4"/>
    <mergeCell ref="J4:K4"/>
    <mergeCell ref="B6:C6"/>
    <mergeCell ref="D6:E6"/>
    <mergeCell ref="F6:G6"/>
    <mergeCell ref="H6:I6"/>
    <mergeCell ref="J6:L6"/>
    <mergeCell ref="N6:Q6"/>
    <mergeCell ref="H7:I7"/>
    <mergeCell ref="J7:L7"/>
    <mergeCell ref="N7:Q7"/>
    <mergeCell ref="D8:E8"/>
    <mergeCell ref="F8:G8"/>
    <mergeCell ref="J8:K8"/>
    <mergeCell ref="H8:I9"/>
    <mergeCell ref="L8:Q8"/>
    <mergeCell ref="L15:M15"/>
    <mergeCell ref="N15:O15"/>
    <mergeCell ref="B9:C9"/>
    <mergeCell ref="D9:E9"/>
    <mergeCell ref="F9:G9"/>
    <mergeCell ref="J9:Q9"/>
    <mergeCell ref="D17:E17"/>
    <mergeCell ref="F17:G17"/>
    <mergeCell ref="L17:M17"/>
    <mergeCell ref="N17:O17"/>
    <mergeCell ref="D14:E14"/>
    <mergeCell ref="F14:G14"/>
    <mergeCell ref="L14:M14"/>
    <mergeCell ref="N14:O14"/>
    <mergeCell ref="D15:E15"/>
    <mergeCell ref="F15:G15"/>
    <mergeCell ref="C20:D20"/>
    <mergeCell ref="E20:F20"/>
    <mergeCell ref="P20:Q20"/>
    <mergeCell ref="I20:M20"/>
    <mergeCell ref="N20:O20"/>
    <mergeCell ref="H4:I5"/>
    <mergeCell ref="D16:E16"/>
    <mergeCell ref="F16:G16"/>
    <mergeCell ref="L16:M16"/>
    <mergeCell ref="N16:O16"/>
    <mergeCell ref="C21:D21"/>
    <mergeCell ref="E21:F21"/>
    <mergeCell ref="P21:Q21"/>
    <mergeCell ref="I21:M21"/>
    <mergeCell ref="N21:O21"/>
    <mergeCell ref="C58:D58"/>
    <mergeCell ref="E58:F58"/>
    <mergeCell ref="H58:I58"/>
    <mergeCell ref="K58:L58"/>
    <mergeCell ref="M58:N58"/>
    <mergeCell ref="C22:D22"/>
    <mergeCell ref="E22:F22"/>
    <mergeCell ref="P22:Q22"/>
    <mergeCell ref="I22:M22"/>
    <mergeCell ref="N22:O22"/>
    <mergeCell ref="P58:Q58"/>
    <mergeCell ref="C56:D56"/>
    <mergeCell ref="E56:F56"/>
    <mergeCell ref="H56:I56"/>
    <mergeCell ref="K56:L56"/>
    <mergeCell ref="C23:D23"/>
    <mergeCell ref="E23:F23"/>
    <mergeCell ref="P23:Q23"/>
    <mergeCell ref="I23:M23"/>
    <mergeCell ref="N23:O23"/>
    <mergeCell ref="C59:D59"/>
    <mergeCell ref="E59:F59"/>
    <mergeCell ref="H59:I59"/>
    <mergeCell ref="K59:L59"/>
    <mergeCell ref="M59:N59"/>
    <mergeCell ref="C24:D24"/>
    <mergeCell ref="E24:F24"/>
    <mergeCell ref="P24:Q24"/>
    <mergeCell ref="I24:M24"/>
    <mergeCell ref="N24:O24"/>
    <mergeCell ref="P59:Q59"/>
    <mergeCell ref="M56:N56"/>
    <mergeCell ref="P56:Q56"/>
    <mergeCell ref="C25:D25"/>
    <mergeCell ref="E25:F25"/>
    <mergeCell ref="P25:Q25"/>
    <mergeCell ref="I25:M25"/>
    <mergeCell ref="N25:O25"/>
    <mergeCell ref="C26:D26"/>
    <mergeCell ref="E26:F26"/>
    <mergeCell ref="H26:I26"/>
    <mergeCell ref="K26:L26"/>
    <mergeCell ref="M26:N26"/>
    <mergeCell ref="P26:Q26"/>
    <mergeCell ref="C27:D27"/>
    <mergeCell ref="E27:F27"/>
    <mergeCell ref="H27:I27"/>
    <mergeCell ref="K27:L27"/>
    <mergeCell ref="M27:N27"/>
    <mergeCell ref="P27:Q27"/>
    <mergeCell ref="C28:D28"/>
    <mergeCell ref="E28:F28"/>
    <mergeCell ref="H28:I28"/>
    <mergeCell ref="K28:L28"/>
    <mergeCell ref="M28:N28"/>
    <mergeCell ref="P28:Q28"/>
    <mergeCell ref="C29:D29"/>
    <mergeCell ref="E29:F29"/>
    <mergeCell ref="H29:I29"/>
    <mergeCell ref="K29:L29"/>
    <mergeCell ref="M29:N29"/>
    <mergeCell ref="P29:Q29"/>
    <mergeCell ref="C30:D30"/>
    <mergeCell ref="E30:F30"/>
    <mergeCell ref="H30:I30"/>
    <mergeCell ref="K30:L30"/>
    <mergeCell ref="M30:N30"/>
    <mergeCell ref="P30:Q30"/>
    <mergeCell ref="I34:K35"/>
    <mergeCell ref="D43:E43"/>
    <mergeCell ref="F43:G43"/>
    <mergeCell ref="L43:M43"/>
    <mergeCell ref="N43:O43"/>
    <mergeCell ref="D44:E44"/>
    <mergeCell ref="F44:G44"/>
    <mergeCell ref="L44:M44"/>
    <mergeCell ref="N44:O44"/>
    <mergeCell ref="D45:E45"/>
    <mergeCell ref="F45:G45"/>
    <mergeCell ref="L45:M45"/>
    <mergeCell ref="N45:O45"/>
    <mergeCell ref="D46:E46"/>
    <mergeCell ref="F46:G46"/>
    <mergeCell ref="L46:M46"/>
    <mergeCell ref="N46:O46"/>
    <mergeCell ref="C48:D48"/>
    <mergeCell ref="E48:F48"/>
    <mergeCell ref="H48:I48"/>
    <mergeCell ref="K48:L48"/>
    <mergeCell ref="M48:N48"/>
    <mergeCell ref="P48:Q48"/>
    <mergeCell ref="C49:D49"/>
    <mergeCell ref="E49:F49"/>
    <mergeCell ref="H49:I49"/>
    <mergeCell ref="K49:L49"/>
    <mergeCell ref="M49:N49"/>
    <mergeCell ref="P49:Q49"/>
    <mergeCell ref="C50:D50"/>
    <mergeCell ref="E50:F50"/>
    <mergeCell ref="H50:I50"/>
    <mergeCell ref="K50:L50"/>
    <mergeCell ref="M50:N50"/>
    <mergeCell ref="P50:Q50"/>
    <mergeCell ref="C51:D51"/>
    <mergeCell ref="E51:F51"/>
    <mergeCell ref="H51:I51"/>
    <mergeCell ref="K51:L51"/>
    <mergeCell ref="M51:N51"/>
    <mergeCell ref="P51:Q51"/>
    <mergeCell ref="C52:D52"/>
    <mergeCell ref="E52:F52"/>
    <mergeCell ref="H52:I52"/>
    <mergeCell ref="K52:L52"/>
    <mergeCell ref="M52:N52"/>
    <mergeCell ref="P52:Q52"/>
    <mergeCell ref="C53:D53"/>
    <mergeCell ref="E53:F53"/>
    <mergeCell ref="H53:I53"/>
    <mergeCell ref="K53:L53"/>
    <mergeCell ref="M53:N53"/>
    <mergeCell ref="P53:Q53"/>
    <mergeCell ref="C54:D54"/>
    <mergeCell ref="E54:F54"/>
    <mergeCell ref="H54:I54"/>
    <mergeCell ref="K54:L54"/>
    <mergeCell ref="M54:N54"/>
    <mergeCell ref="P54:Q54"/>
    <mergeCell ref="C55:D55"/>
    <mergeCell ref="E55:F55"/>
    <mergeCell ref="H55:I55"/>
    <mergeCell ref="K55:L55"/>
    <mergeCell ref="M55:N55"/>
    <mergeCell ref="P55:Q55"/>
    <mergeCell ref="C57:D57"/>
    <mergeCell ref="E57:F57"/>
    <mergeCell ref="H57:I57"/>
    <mergeCell ref="K57:L57"/>
    <mergeCell ref="M57:N57"/>
    <mergeCell ref="P57:Q57"/>
    <mergeCell ref="C60:D60"/>
    <mergeCell ref="E60:F60"/>
    <mergeCell ref="H60:I60"/>
    <mergeCell ref="K60:L60"/>
    <mergeCell ref="M60:N60"/>
    <mergeCell ref="P60:Q60"/>
    <mergeCell ref="C61:D61"/>
    <mergeCell ref="E61:F61"/>
    <mergeCell ref="H61:I61"/>
    <mergeCell ref="K61:L61"/>
    <mergeCell ref="M61:N61"/>
    <mergeCell ref="P61:Q61"/>
  </mergeCells>
  <dataValidations count="2">
    <dataValidation type="list" allowBlank="1" showInputMessage="1" showErrorMessage="1" sqref="D3:E3">
      <formula1>"男子チーム、女子チーム"</formula1>
    </dataValidation>
    <dataValidation type="list" allowBlank="1" showInputMessage="1" showErrorMessage="1" sqref="B3:C3">
      <formula1>"新規,継続"</formula1>
    </dataValidation>
  </dataValidations>
  <printOptions horizontalCentered="1" verticalCentered="1"/>
  <pageMargins left="0.5118110236220472" right="0.5118110236220472" top="0.7480314960629921" bottom="0.5511811023622047" header="0.31496062992125984" footer="0.31496062992125984"/>
  <pageSetup fitToHeight="2" horizontalDpi="600" verticalDpi="600" orientation="landscape" paperSize="9" scale="76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C9" sqref="C9"/>
    </sheetView>
  </sheetViews>
  <sheetFormatPr defaultColWidth="9.00390625" defaultRowHeight="13.5"/>
  <sheetData>
    <row r="1" ht="13.5">
      <c r="A1" s="37">
        <v>39531</v>
      </c>
    </row>
    <row r="2" ht="13.5">
      <c r="A2" s="37">
        <v>39532</v>
      </c>
    </row>
    <row r="3" ht="13.5">
      <c r="A3" s="37">
        <v>39533</v>
      </c>
    </row>
    <row r="4" ht="13.5">
      <c r="A4" s="37">
        <v>39534</v>
      </c>
    </row>
    <row r="5" ht="13.5">
      <c r="A5" s="37">
        <v>39535</v>
      </c>
    </row>
    <row r="6" ht="13.5">
      <c r="A6" s="37">
        <v>39536</v>
      </c>
    </row>
    <row r="7" ht="13.5">
      <c r="A7" s="37">
        <v>39537</v>
      </c>
    </row>
    <row r="8" ht="13.5">
      <c r="A8" s="37">
        <v>39538</v>
      </c>
    </row>
    <row r="9" ht="13.5">
      <c r="A9" s="37">
        <v>39539</v>
      </c>
    </row>
    <row r="10" ht="13.5">
      <c r="A10" s="37">
        <v>39540</v>
      </c>
    </row>
    <row r="11" ht="13.5">
      <c r="A11" s="37">
        <v>39541</v>
      </c>
    </row>
    <row r="12" ht="13.5">
      <c r="A12" s="37">
        <v>39542</v>
      </c>
    </row>
    <row r="13" ht="13.5">
      <c r="A13" s="37">
        <v>39543</v>
      </c>
    </row>
    <row r="14" ht="13.5">
      <c r="A14" s="37">
        <v>39544</v>
      </c>
    </row>
    <row r="15" ht="13.5">
      <c r="A15" s="37">
        <v>39545</v>
      </c>
    </row>
    <row r="16" ht="13.5">
      <c r="A16" s="37">
        <v>39546</v>
      </c>
    </row>
    <row r="17" ht="13.5">
      <c r="A17" s="37">
        <v>39547</v>
      </c>
    </row>
    <row r="18" ht="13.5">
      <c r="A18" s="37">
        <v>39548</v>
      </c>
    </row>
    <row r="19" ht="13.5">
      <c r="A19" s="37">
        <v>39549</v>
      </c>
    </row>
    <row r="20" ht="13.5">
      <c r="A20" s="37">
        <v>39550</v>
      </c>
    </row>
    <row r="21" ht="13.5">
      <c r="A21" s="37">
        <v>39551</v>
      </c>
    </row>
    <row r="22" ht="13.5">
      <c r="A22" s="37">
        <v>39552</v>
      </c>
    </row>
    <row r="23" ht="13.5">
      <c r="A23" s="37">
        <v>39553</v>
      </c>
    </row>
    <row r="24" ht="13.5">
      <c r="A24" s="37">
        <v>39554</v>
      </c>
    </row>
    <row r="25" ht="13.5">
      <c r="A25" s="37">
        <v>39555</v>
      </c>
    </row>
    <row r="26" ht="13.5">
      <c r="A26" s="37">
        <v>39556</v>
      </c>
    </row>
    <row r="27" ht="13.5">
      <c r="A27" s="37">
        <v>39557</v>
      </c>
    </row>
    <row r="28" ht="13.5">
      <c r="A28" s="37">
        <v>39558</v>
      </c>
    </row>
    <row r="29" ht="13.5">
      <c r="A29" s="37">
        <v>39559</v>
      </c>
    </row>
    <row r="30" ht="13.5">
      <c r="A30" s="37">
        <v>39560</v>
      </c>
    </row>
    <row r="31" ht="13.5">
      <c r="A31" s="37">
        <v>39561</v>
      </c>
    </row>
    <row r="32" ht="13.5">
      <c r="A32" s="37">
        <v>39562</v>
      </c>
    </row>
    <row r="33" ht="13.5">
      <c r="A33" s="37">
        <v>39563</v>
      </c>
    </row>
    <row r="34" ht="13.5">
      <c r="A34" s="37">
        <v>39564</v>
      </c>
    </row>
    <row r="35" ht="13.5">
      <c r="A35" s="37">
        <v>39565</v>
      </c>
    </row>
    <row r="36" ht="13.5">
      <c r="A36" s="37">
        <v>39566</v>
      </c>
    </row>
    <row r="37" ht="13.5">
      <c r="A37" s="37">
        <v>39567</v>
      </c>
    </row>
    <row r="38" ht="13.5">
      <c r="A38" s="37">
        <v>39568</v>
      </c>
    </row>
    <row r="39" ht="13.5">
      <c r="A39" s="37">
        <v>39569</v>
      </c>
    </row>
    <row r="40" ht="13.5">
      <c r="A40" s="37">
        <v>39570</v>
      </c>
    </row>
    <row r="41" ht="13.5">
      <c r="A41" s="37">
        <v>39571</v>
      </c>
    </row>
    <row r="42" ht="13.5">
      <c r="A42" s="37">
        <v>39572</v>
      </c>
    </row>
    <row r="43" ht="13.5">
      <c r="A43" s="37">
        <v>39573</v>
      </c>
    </row>
    <row r="44" ht="13.5">
      <c r="A44" s="37">
        <v>39574</v>
      </c>
    </row>
    <row r="45" ht="13.5">
      <c r="A45" s="37">
        <v>39575</v>
      </c>
    </row>
    <row r="46" ht="13.5">
      <c r="A46" s="37">
        <v>39576</v>
      </c>
    </row>
    <row r="47" ht="13.5">
      <c r="A47" s="37">
        <v>39577</v>
      </c>
    </row>
    <row r="48" ht="13.5">
      <c r="A48" s="37">
        <v>39578</v>
      </c>
    </row>
    <row r="49" ht="13.5">
      <c r="A49" s="37">
        <v>39579</v>
      </c>
    </row>
    <row r="50" ht="13.5">
      <c r="A50" s="37">
        <v>39580</v>
      </c>
    </row>
    <row r="51" ht="13.5">
      <c r="A51" s="37">
        <v>39581</v>
      </c>
    </row>
    <row r="52" ht="13.5">
      <c r="A52" s="37">
        <v>39582</v>
      </c>
    </row>
    <row r="53" ht="13.5">
      <c r="A53" s="37">
        <v>39583</v>
      </c>
    </row>
    <row r="54" ht="13.5">
      <c r="A54" s="37">
        <v>39584</v>
      </c>
    </row>
    <row r="55" ht="13.5">
      <c r="A55" s="37">
        <v>39585</v>
      </c>
    </row>
    <row r="56" ht="13.5">
      <c r="A56" s="37">
        <v>39586</v>
      </c>
    </row>
    <row r="57" ht="13.5">
      <c r="A57" s="37">
        <v>39587</v>
      </c>
    </row>
    <row r="58" ht="13.5">
      <c r="A58" s="37">
        <v>39588</v>
      </c>
    </row>
    <row r="59" ht="13.5">
      <c r="A59" s="37">
        <v>39589</v>
      </c>
    </row>
    <row r="60" ht="13.5">
      <c r="A60" s="37">
        <v>39590</v>
      </c>
    </row>
    <row r="61" ht="13.5">
      <c r="A61" s="37">
        <v>39591</v>
      </c>
    </row>
    <row r="62" ht="13.5">
      <c r="A62" s="37">
        <v>39592</v>
      </c>
    </row>
    <row r="63" ht="13.5">
      <c r="A63" s="37">
        <v>39593</v>
      </c>
    </row>
    <row r="64" ht="13.5">
      <c r="A64" s="37">
        <v>39594</v>
      </c>
    </row>
    <row r="65" ht="13.5">
      <c r="A65" s="37">
        <v>39595</v>
      </c>
    </row>
    <row r="66" ht="13.5">
      <c r="A66" s="37">
        <v>39596</v>
      </c>
    </row>
    <row r="67" ht="13.5">
      <c r="A67" s="37">
        <v>39597</v>
      </c>
    </row>
    <row r="68" ht="13.5">
      <c r="A68" s="37">
        <v>39598</v>
      </c>
    </row>
    <row r="69" ht="13.5">
      <c r="A69" s="37">
        <v>39599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7" sqref="B7:E7"/>
    </sheetView>
  </sheetViews>
  <sheetFormatPr defaultColWidth="9.00390625" defaultRowHeight="13.5"/>
  <cols>
    <col min="1" max="1" width="23.125" style="0" customWidth="1"/>
    <col min="2" max="4" width="14.625" style="0" customWidth="1"/>
    <col min="5" max="5" width="13.625" style="0" customWidth="1"/>
    <col min="6" max="6" width="3.50390625" style="0" bestFit="1" customWidth="1"/>
    <col min="7" max="7" width="12.375" style="0" customWidth="1"/>
    <col min="8" max="8" width="3.25390625" style="1" customWidth="1"/>
    <col min="9" max="9" width="6.75390625" style="0" customWidth="1"/>
    <col min="10" max="10" width="7.50390625" style="0" customWidth="1"/>
  </cols>
  <sheetData>
    <row r="1" spans="1:9" ht="23.25" customHeight="1">
      <c r="A1" s="40" t="s">
        <v>33</v>
      </c>
      <c r="E1" s="23"/>
      <c r="F1" s="150" t="s">
        <v>54</v>
      </c>
      <c r="G1" s="150"/>
      <c r="H1" s="150"/>
      <c r="I1" s="38" t="s">
        <v>31</v>
      </c>
    </row>
    <row r="2" spans="1:9" ht="18.75">
      <c r="A2" s="2"/>
      <c r="I2" s="45" t="s">
        <v>40</v>
      </c>
    </row>
    <row r="3" spans="1:9" ht="29.25" customHeight="1">
      <c r="A3" s="69" t="s">
        <v>6</v>
      </c>
      <c r="B3" s="295"/>
      <c r="C3" s="296"/>
      <c r="D3" s="296"/>
      <c r="E3" s="296"/>
      <c r="F3" s="296"/>
      <c r="G3" s="296"/>
      <c r="H3" s="297"/>
      <c r="I3" s="33" t="s">
        <v>41</v>
      </c>
    </row>
    <row r="4" spans="1:9" ht="24" customHeight="1" thickBot="1">
      <c r="A4" s="70" t="s">
        <v>44</v>
      </c>
      <c r="B4" s="71" t="s">
        <v>55</v>
      </c>
      <c r="C4" s="72" t="s">
        <v>56</v>
      </c>
      <c r="D4" s="60"/>
      <c r="E4" s="60"/>
      <c r="F4" s="60"/>
      <c r="G4" s="60"/>
      <c r="H4" s="61"/>
      <c r="I4" s="47" t="s">
        <v>42</v>
      </c>
    </row>
    <row r="5" spans="1:8" ht="24.75" customHeight="1" thickBot="1" thickTop="1">
      <c r="A5" s="65" t="s">
        <v>0</v>
      </c>
      <c r="B5" s="163" t="s">
        <v>1</v>
      </c>
      <c r="C5" s="164"/>
      <c r="D5" s="164"/>
      <c r="E5" s="165"/>
      <c r="F5" s="66"/>
      <c r="G5" s="67" t="s">
        <v>10</v>
      </c>
      <c r="H5" s="68"/>
    </row>
    <row r="6" spans="1:9" ht="24.75" customHeight="1" thickTop="1">
      <c r="A6" s="62" t="s">
        <v>2</v>
      </c>
      <c r="B6" s="166" t="s">
        <v>16</v>
      </c>
      <c r="C6" s="167"/>
      <c r="D6" s="167"/>
      <c r="E6" s="167"/>
      <c r="F6" s="63" t="s">
        <v>8</v>
      </c>
      <c r="G6" s="50"/>
      <c r="H6" s="64" t="s">
        <v>9</v>
      </c>
      <c r="I6" s="31" t="s">
        <v>22</v>
      </c>
    </row>
    <row r="7" spans="1:9" ht="24.75" customHeight="1">
      <c r="A7" s="12" t="s">
        <v>14</v>
      </c>
      <c r="B7" s="168" t="s">
        <v>15</v>
      </c>
      <c r="C7" s="169"/>
      <c r="D7" s="169"/>
      <c r="E7" s="169"/>
      <c r="F7" s="9" t="s">
        <v>11</v>
      </c>
      <c r="G7" s="50"/>
      <c r="H7" s="8" t="s">
        <v>9</v>
      </c>
      <c r="I7" s="31" t="s">
        <v>23</v>
      </c>
    </row>
    <row r="8" spans="1:9" ht="24.75" customHeight="1">
      <c r="A8" s="24" t="s">
        <v>4</v>
      </c>
      <c r="B8" s="26" t="s">
        <v>21</v>
      </c>
      <c r="C8" s="27">
        <f>G6</f>
        <v>0</v>
      </c>
      <c r="D8" s="29">
        <f>G7</f>
        <v>0</v>
      </c>
      <c r="E8" s="28"/>
      <c r="F8" s="10" t="s">
        <v>12</v>
      </c>
      <c r="G8" s="35">
        <f>IF(B3="","",G6+G7)</f>
      </c>
      <c r="H8" s="8" t="s">
        <v>3</v>
      </c>
      <c r="I8" s="32" t="s">
        <v>24</v>
      </c>
    </row>
    <row r="9" spans="1:9" ht="24.75" customHeight="1">
      <c r="A9" s="24" t="s">
        <v>7</v>
      </c>
      <c r="B9" s="161" t="s">
        <v>38</v>
      </c>
      <c r="C9" s="162"/>
      <c r="D9" s="162"/>
      <c r="E9" s="30" t="str">
        <f>IF(B3="","(c.     人)",G8)</f>
        <v>(c.     人)</v>
      </c>
      <c r="F9" s="11" t="s">
        <v>13</v>
      </c>
      <c r="G9" s="36">
        <f>IF(B3="","",6500+200*G8)</f>
      </c>
      <c r="H9" s="8" t="s">
        <v>5</v>
      </c>
      <c r="I9" s="33" t="s">
        <v>29</v>
      </c>
    </row>
    <row r="10" spans="1:8" ht="30" customHeight="1">
      <c r="A10" s="3"/>
      <c r="B10" s="4"/>
      <c r="C10" s="5"/>
      <c r="D10" s="4"/>
      <c r="E10" s="4"/>
      <c r="F10" s="4"/>
      <c r="G10" s="6"/>
      <c r="H10" s="7"/>
    </row>
    <row r="11" ht="27.75" customHeight="1" thickBot="1">
      <c r="A11" s="3"/>
    </row>
    <row r="12" spans="2:5" ht="19.5" customHeight="1" thickTop="1">
      <c r="B12" s="15" t="s">
        <v>20</v>
      </c>
      <c r="C12" s="16"/>
      <c r="D12" s="16"/>
      <c r="E12" s="17"/>
    </row>
    <row r="13" spans="2:5" ht="24.75" customHeight="1">
      <c r="B13" s="46" t="s">
        <v>39</v>
      </c>
      <c r="C13" s="14"/>
      <c r="D13" s="14"/>
      <c r="E13" s="18"/>
    </row>
    <row r="14" spans="1:9" ht="30" customHeight="1" thickBot="1">
      <c r="A14" s="13"/>
      <c r="B14" s="19" t="s">
        <v>19</v>
      </c>
      <c r="C14" s="176" t="str">
        <f>IF(B3="","(d.　　　　　　　　　　円)",G9)</f>
        <v>(d.　　　　　　　　　　円)</v>
      </c>
      <c r="D14" s="176"/>
      <c r="E14" s="20"/>
      <c r="I14" s="33" t="s">
        <v>26</v>
      </c>
    </row>
    <row r="15" spans="1:8" ht="24.75" customHeight="1" thickTop="1">
      <c r="A15" s="21"/>
      <c r="B15" s="159" t="s">
        <v>43</v>
      </c>
      <c r="C15" s="159"/>
      <c r="D15" s="159"/>
      <c r="E15" s="159"/>
      <c r="F15" s="159"/>
      <c r="G15" s="159"/>
      <c r="H15" s="159"/>
    </row>
    <row r="16" spans="1:8" ht="24.75" customHeight="1">
      <c r="A16" s="21"/>
      <c r="B16" s="175" t="s">
        <v>32</v>
      </c>
      <c r="C16" s="175"/>
      <c r="D16" s="175"/>
      <c r="E16" s="175"/>
      <c r="F16" s="175"/>
      <c r="G16" s="175"/>
      <c r="H16" s="175"/>
    </row>
    <row r="17" spans="1:8" ht="19.5" customHeight="1">
      <c r="A17" s="170" t="s">
        <v>45</v>
      </c>
      <c r="B17" s="171"/>
      <c r="C17" s="171"/>
      <c r="D17" s="171"/>
      <c r="E17" s="171"/>
      <c r="F17" s="171"/>
      <c r="G17" s="171"/>
      <c r="H17" s="51"/>
    </row>
    <row r="18" spans="1:9" ht="19.5" customHeight="1">
      <c r="A18" s="52" t="s">
        <v>46</v>
      </c>
      <c r="B18" s="76" t="s">
        <v>57</v>
      </c>
      <c r="C18" s="77" t="s">
        <v>58</v>
      </c>
      <c r="D18" s="73" t="s">
        <v>59</v>
      </c>
      <c r="E18" s="73"/>
      <c r="F18" s="53"/>
      <c r="G18" s="54"/>
      <c r="H18" s="51"/>
      <c r="I18" s="31" t="s">
        <v>34</v>
      </c>
    </row>
    <row r="19" spans="1:8" ht="9" customHeight="1">
      <c r="A19" s="55"/>
      <c r="B19" s="73"/>
      <c r="C19" s="73"/>
      <c r="D19" s="73"/>
      <c r="E19" s="73"/>
      <c r="F19" s="53"/>
      <c r="G19" s="54"/>
      <c r="H19" s="51"/>
    </row>
    <row r="20" spans="1:8" ht="20.25" customHeight="1">
      <c r="A20" s="55"/>
      <c r="B20" s="73"/>
      <c r="C20" s="74" t="s">
        <v>47</v>
      </c>
      <c r="D20" s="298"/>
      <c r="E20" s="298"/>
      <c r="F20" s="53"/>
      <c r="G20" s="54"/>
      <c r="H20" s="51"/>
    </row>
    <row r="21" spans="1:9" ht="28.5" customHeight="1">
      <c r="A21" s="78" t="s">
        <v>48</v>
      </c>
      <c r="B21" s="79"/>
      <c r="C21" s="80" t="s">
        <v>30</v>
      </c>
      <c r="D21" s="299"/>
      <c r="E21" s="299"/>
      <c r="F21" s="57" t="s">
        <v>49</v>
      </c>
      <c r="G21" s="57"/>
      <c r="H21" s="51"/>
      <c r="I21" s="31" t="s">
        <v>27</v>
      </c>
    </row>
    <row r="22" spans="1:9" ht="32.25" customHeight="1">
      <c r="A22" s="81" t="s">
        <v>50</v>
      </c>
      <c r="B22" s="300"/>
      <c r="C22" s="300"/>
      <c r="D22" s="75" t="s">
        <v>51</v>
      </c>
      <c r="E22" s="75"/>
      <c r="F22" s="51"/>
      <c r="G22" s="51"/>
      <c r="H22" s="51"/>
      <c r="I22" s="31" t="s">
        <v>25</v>
      </c>
    </row>
    <row r="23" spans="1:8" ht="13.5">
      <c r="A23" s="58"/>
      <c r="B23" s="58"/>
      <c r="C23" s="58"/>
      <c r="D23" s="58"/>
      <c r="E23" s="58"/>
      <c r="F23" s="58"/>
      <c r="G23" s="58"/>
      <c r="H23" s="51"/>
    </row>
    <row r="24" spans="1:8" ht="13.5">
      <c r="A24" s="59" t="s">
        <v>17</v>
      </c>
      <c r="B24" s="58"/>
      <c r="C24" s="58"/>
      <c r="D24" s="58"/>
      <c r="E24" s="58"/>
      <c r="F24" s="58"/>
      <c r="G24" s="58"/>
      <c r="H24" s="51"/>
    </row>
    <row r="25" spans="1:8" ht="13.5">
      <c r="A25" s="57" t="s">
        <v>18</v>
      </c>
      <c r="B25" s="58"/>
      <c r="C25" s="58"/>
      <c r="D25" s="58"/>
      <c r="E25" s="58"/>
      <c r="F25" s="58"/>
      <c r="G25" s="58"/>
      <c r="H25" s="51"/>
    </row>
    <row r="26" spans="1:8" ht="13.5">
      <c r="A26" s="59" t="s">
        <v>52</v>
      </c>
      <c r="B26" s="58"/>
      <c r="C26" s="58"/>
      <c r="D26" s="58"/>
      <c r="E26" s="58"/>
      <c r="F26" s="58"/>
      <c r="G26" s="58"/>
      <c r="H26" s="51"/>
    </row>
    <row r="27" spans="1:8" ht="13.5">
      <c r="A27" s="301" t="s">
        <v>60</v>
      </c>
      <c r="B27" s="301"/>
      <c r="C27" s="301"/>
      <c r="D27" s="301"/>
      <c r="E27" s="301"/>
      <c r="F27" s="301"/>
      <c r="G27" s="301"/>
      <c r="H27" s="301"/>
    </row>
    <row r="28" spans="1:8" ht="32.25" customHeight="1">
      <c r="A28" s="301"/>
      <c r="B28" s="301"/>
      <c r="C28" s="301"/>
      <c r="D28" s="301"/>
      <c r="E28" s="301"/>
      <c r="F28" s="301"/>
      <c r="G28" s="301"/>
      <c r="H28" s="301"/>
    </row>
    <row r="29" ht="14.25" thickBot="1">
      <c r="A29" s="25"/>
    </row>
    <row r="30" spans="1:9" ht="33.75" customHeight="1" thickBot="1" thickTop="1">
      <c r="A30" s="154" t="s">
        <v>37</v>
      </c>
      <c r="B30" s="155"/>
      <c r="C30" s="48" t="str">
        <f>IF(B4="女子チーム","","男子ﾁｰﾑ登録金(i)")</f>
        <v>男子ﾁｰﾑ登録金(i)</v>
      </c>
      <c r="D30" s="44">
        <f>IF(F30="","",G9)</f>
      </c>
      <c r="E30" s="41" t="str">
        <f>IF(B4="女子チーム","","女子ﾁｰﾑ登録金(i)")</f>
        <v>女子ﾁｰﾑ登録金(i)</v>
      </c>
      <c r="F30" s="151"/>
      <c r="G30" s="152"/>
      <c r="H30" s="39"/>
      <c r="I30" s="31" t="s">
        <v>36</v>
      </c>
    </row>
    <row r="31" spans="1:7" ht="27" customHeight="1" thickBot="1">
      <c r="A31" s="42"/>
      <c r="B31" s="43"/>
      <c r="C31" s="49" t="str">
        <f>IF(B4="女子チーム","","男女合計金額")</f>
        <v>男女合計金額</v>
      </c>
      <c r="D31" s="173">
        <f>IF(F30="","",D30+F30)</f>
      </c>
      <c r="E31" s="173"/>
      <c r="F31" s="173"/>
      <c r="G31" s="174"/>
    </row>
    <row r="32" ht="25.5" customHeight="1" thickTop="1">
      <c r="A32" s="34" t="s">
        <v>28</v>
      </c>
    </row>
    <row r="33" spans="1:7" ht="37.5" customHeight="1">
      <c r="A33" s="160" t="s">
        <v>35</v>
      </c>
      <c r="B33" s="160"/>
      <c r="C33" s="160"/>
      <c r="D33" s="160"/>
      <c r="E33" s="160"/>
      <c r="F33" s="160"/>
      <c r="G33" s="160"/>
    </row>
    <row r="34" ht="13.5">
      <c r="A34" s="25"/>
    </row>
    <row r="35" ht="21">
      <c r="A35" s="22"/>
    </row>
    <row r="37" ht="21"/>
    <row r="39" ht="21"/>
    <row r="41" ht="21"/>
    <row r="43" ht="21"/>
    <row r="46" ht="21"/>
    <row r="48" ht="21"/>
    <row r="50" ht="21"/>
    <row r="52" ht="21"/>
    <row r="54" ht="21"/>
    <row r="55" ht="21"/>
    <row r="58" ht="21"/>
    <row r="59" ht="21"/>
  </sheetData>
  <sheetProtection/>
  <mergeCells count="18">
    <mergeCell ref="B22:C22"/>
    <mergeCell ref="A27:H28"/>
    <mergeCell ref="A30:B30"/>
    <mergeCell ref="F30:G30"/>
    <mergeCell ref="D31:G31"/>
    <mergeCell ref="A33:G33"/>
    <mergeCell ref="C14:D14"/>
    <mergeCell ref="B15:H15"/>
    <mergeCell ref="B16:H16"/>
    <mergeCell ref="A17:G17"/>
    <mergeCell ref="D20:E20"/>
    <mergeCell ref="D21:E21"/>
    <mergeCell ref="F1:H1"/>
    <mergeCell ref="B3:H3"/>
    <mergeCell ref="B5:E5"/>
    <mergeCell ref="B6:E6"/>
    <mergeCell ref="B7:E7"/>
    <mergeCell ref="B9:D9"/>
  </mergeCells>
  <dataValidations count="7">
    <dataValidation allowBlank="1" showInputMessage="1" showErrorMessage="1" imeMode="disabled" sqref="G6:G7"/>
    <dataValidation allowBlank="1" showInputMessage="1" showErrorMessage="1" imeMode="disabled" sqref="D30"/>
    <dataValidation allowBlank="1" showInputMessage="1" showErrorMessage="1" imeMode="disabled" sqref="F30:G30"/>
    <dataValidation allowBlank="1" showInputMessage="1" showErrorMessage="1" imeMode="hiragana" sqref="D21:E21"/>
    <dataValidation allowBlank="1" showInputMessage="1" showErrorMessage="1" imeMode="hiragana" sqref="B3"/>
    <dataValidation allowBlank="1" showInputMessage="1" showErrorMessage="1" imeMode="off" sqref="B22:C22"/>
    <dataValidation type="textLength" allowBlank="1" showInputMessage="1" showErrorMessage="1" sqref="B21">
      <formula1>1</formula1>
      <formula2>9</formula2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まさだよしゆき</dc:creator>
  <cp:keywords/>
  <dc:description/>
  <cp:lastModifiedBy>政田佳之</cp:lastModifiedBy>
  <cp:lastPrinted>2019-03-20T00:31:52Z</cp:lastPrinted>
  <dcterms:created xsi:type="dcterms:W3CDTF">2006-02-17T01:29:17Z</dcterms:created>
  <dcterms:modified xsi:type="dcterms:W3CDTF">2019-03-20T01:43:40Z</dcterms:modified>
  <cp:category/>
  <cp:version/>
  <cp:contentType/>
  <cp:contentStatus/>
</cp:coreProperties>
</file>